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udget\Budget 2027\"/>
    </mc:Choice>
  </mc:AlternateContent>
  <xr:revisionPtr revIDLastSave="0" documentId="13_ncr:1_{92F72A76-3356-4304-BC08-2EFA9F27CB50}" xr6:coauthVersionLast="47" xr6:coauthVersionMax="47" xr10:uidLastSave="{00000000-0000-0000-0000-000000000000}"/>
  <bookViews>
    <workbookView xWindow="28680" yWindow="-120" windowWidth="29040" windowHeight="15720" activeTab="8" xr2:uid="{81D06A5D-16A1-40B6-8DD7-E9F410D52DA7}"/>
  </bookViews>
  <sheets>
    <sheet name="Admin" sheetId="1" r:id="rId1"/>
    <sheet name="Rec-Pool " sheetId="2" r:id="rId2"/>
    <sheet name="Parks and Rec" sheetId="3" r:id="rId3"/>
    <sheet name="Roads " sheetId="4" r:id="rId4"/>
    <sheet name="Water " sheetId="5" r:id="rId5"/>
    <sheet name="Sewer1" sheetId="13" r:id="rId6"/>
    <sheet name="Pro Shop" sheetId="8" r:id="rId7"/>
    <sheet name="Golf Maintence " sheetId="9" r:id="rId8"/>
    <sheet name="Conservation Trust " sheetId="15" r:id="rId9"/>
    <sheet name="Property fund" sheetId="14" r:id="rId10"/>
    <sheet name="sewer" sheetId="16" r:id="rId11"/>
    <sheet name="Water" sheetId="17" r:id="rId12"/>
    <sheet name="Assets " sheetId="10" r:id="rId13"/>
    <sheet name="Sheet2" sheetId="19" r:id="rId14"/>
    <sheet name="Sheet3" sheetId="20" r:id="rId15"/>
    <sheet name="Sheet1" sheetId="18" r:id="rId16"/>
    <sheet name="Sheet4" sheetId="21" r:id="rId17"/>
  </sheets>
  <definedNames>
    <definedName name="_xlnm.Print_Area" localSheetId="9">'Property fund'!$A$1:$F$38</definedName>
    <definedName name="_xlnm.Print_Area" localSheetId="1">'Rec-Pool '!$A$1:$G$57,'Rec-Pool '!$A$59:$G$121</definedName>
    <definedName name="_xlnm.Print_Area" localSheetId="5">Sewer1!$A$1:$H$91</definedName>
    <definedName name="x__Hlk115700194" localSheetId="0">Admin!$F$71</definedName>
    <definedName name="x__Hlk116463768" localSheetId="0">Admin!$F$69</definedName>
    <definedName name="x__Hlk82517116" localSheetId="0">Admin!$F$73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2" l="1"/>
  <c r="F39" i="13"/>
  <c r="H28" i="4"/>
  <c r="C69" i="3"/>
  <c r="D72" i="9"/>
  <c r="D32" i="9"/>
  <c r="D19" i="9"/>
  <c r="D16" i="8"/>
  <c r="D81" i="13"/>
  <c r="D84" i="13" s="1"/>
  <c r="G70" i="8"/>
  <c r="E72" i="9"/>
  <c r="F28" i="4"/>
  <c r="H81" i="13"/>
  <c r="H58" i="9"/>
  <c r="H16" i="8"/>
  <c r="E12" i="2"/>
  <c r="C12" i="2"/>
  <c r="D12" i="2"/>
  <c r="H22" i="8"/>
  <c r="G72" i="9"/>
  <c r="F72" i="9"/>
  <c r="H32" i="9"/>
  <c r="H19" i="9"/>
  <c r="H89" i="5"/>
  <c r="H94" i="5" s="1"/>
  <c r="G44" i="2"/>
  <c r="E17" i="2"/>
  <c r="G94" i="5"/>
  <c r="E28" i="5"/>
  <c r="D89" i="2"/>
  <c r="D76" i="2"/>
  <c r="E76" i="2"/>
  <c r="C17" i="2"/>
  <c r="E32" i="9"/>
  <c r="E39" i="13"/>
  <c r="E89" i="5"/>
  <c r="D69" i="3"/>
  <c r="G50" i="2"/>
  <c r="G26" i="2"/>
  <c r="G17" i="2"/>
  <c r="G113" i="2"/>
  <c r="G108" i="2"/>
  <c r="G89" i="2"/>
  <c r="G76" i="2"/>
  <c r="G70" i="2"/>
  <c r="G69" i="3"/>
  <c r="G57" i="3"/>
  <c r="G36" i="3"/>
  <c r="G26" i="3"/>
  <c r="G19" i="3"/>
  <c r="H45" i="4"/>
  <c r="H39" i="4"/>
  <c r="H20" i="4"/>
  <c r="H12" i="4"/>
  <c r="H75" i="5"/>
  <c r="H61" i="5"/>
  <c r="H40" i="5"/>
  <c r="H28" i="5"/>
  <c r="H20" i="5"/>
  <c r="H71" i="13"/>
  <c r="H61" i="13"/>
  <c r="H39" i="13"/>
  <c r="H26" i="13"/>
  <c r="H18" i="13"/>
  <c r="H57" i="8"/>
  <c r="H34" i="8"/>
  <c r="H53" i="9"/>
  <c r="H13" i="9"/>
  <c r="F12" i="2"/>
  <c r="G53" i="1"/>
  <c r="F12" i="17"/>
  <c r="F113" i="2"/>
  <c r="E16" i="8"/>
  <c r="F16" i="8"/>
  <c r="D12" i="17"/>
  <c r="E12" i="17"/>
  <c r="F15" i="14"/>
  <c r="G12" i="2"/>
  <c r="E26" i="13"/>
  <c r="D22" i="8"/>
  <c r="E19" i="9"/>
  <c r="C76" i="2"/>
  <c r="C77" i="2" s="1"/>
  <c r="E18" i="1"/>
  <c r="E28" i="1"/>
  <c r="E13" i="1"/>
  <c r="F32" i="14"/>
  <c r="F22" i="14"/>
  <c r="E23" i="15"/>
  <c r="D23" i="15"/>
  <c r="G53" i="9"/>
  <c r="G32" i="9"/>
  <c r="G19" i="9"/>
  <c r="G33" i="9" s="1"/>
  <c r="F19" i="9"/>
  <c r="F33" i="9" s="1"/>
  <c r="G57" i="8"/>
  <c r="G34" i="8"/>
  <c r="G35" i="8" s="1"/>
  <c r="G22" i="8"/>
  <c r="G16" i="8"/>
  <c r="E81" i="13"/>
  <c r="E84" i="13" s="1"/>
  <c r="G81" i="13"/>
  <c r="G84" i="13" s="1"/>
  <c r="G71" i="13"/>
  <c r="G61" i="13"/>
  <c r="G39" i="13"/>
  <c r="G26" i="13"/>
  <c r="G18" i="13"/>
  <c r="G89" i="5"/>
  <c r="G75" i="5"/>
  <c r="G20" i="5"/>
  <c r="G61" i="5"/>
  <c r="G76" i="5" s="1"/>
  <c r="G40" i="5"/>
  <c r="G28" i="5"/>
  <c r="G45" i="4"/>
  <c r="G39" i="4"/>
  <c r="G28" i="4"/>
  <c r="G20" i="4"/>
  <c r="G29" i="4" s="1"/>
  <c r="G12" i="4"/>
  <c r="F57" i="3"/>
  <c r="F36" i="3"/>
  <c r="F26" i="3"/>
  <c r="F19" i="3"/>
  <c r="F89" i="2"/>
  <c r="F108" i="2"/>
  <c r="F76" i="2"/>
  <c r="F70" i="2"/>
  <c r="F44" i="2"/>
  <c r="H13" i="1"/>
  <c r="F17" i="2"/>
  <c r="F28" i="2" s="1"/>
  <c r="H28" i="1"/>
  <c r="H18" i="1"/>
  <c r="H53" i="1"/>
  <c r="D33" i="9"/>
  <c r="D53" i="9"/>
  <c r="E53" i="9"/>
  <c r="F53" i="9"/>
  <c r="D57" i="8"/>
  <c r="E57" i="8"/>
  <c r="F57" i="8"/>
  <c r="F34" i="8"/>
  <c r="D34" i="8"/>
  <c r="E34" i="8"/>
  <c r="E22" i="8"/>
  <c r="F22" i="8"/>
  <c r="D39" i="13"/>
  <c r="D61" i="5"/>
  <c r="E61" i="5"/>
  <c r="F61" i="5"/>
  <c r="E45" i="4"/>
  <c r="D39" i="4"/>
  <c r="C44" i="2"/>
  <c r="D44" i="2"/>
  <c r="E44" i="2"/>
  <c r="E26" i="2"/>
  <c r="C26" i="2"/>
  <c r="C28" i="2" s="1"/>
  <c r="D13" i="9"/>
  <c r="E13" i="9"/>
  <c r="F13" i="9"/>
  <c r="F84" i="13"/>
  <c r="D71" i="13"/>
  <c r="E71" i="13"/>
  <c r="F71" i="13"/>
  <c r="D61" i="13"/>
  <c r="E61" i="13"/>
  <c r="F61" i="13"/>
  <c r="D26" i="13"/>
  <c r="F26" i="13"/>
  <c r="D18" i="13"/>
  <c r="E18" i="13"/>
  <c r="F18" i="13"/>
  <c r="D89" i="5"/>
  <c r="D94" i="5" s="1"/>
  <c r="F89" i="5"/>
  <c r="F94" i="5" s="1"/>
  <c r="D40" i="5"/>
  <c r="E40" i="5"/>
  <c r="F40" i="5"/>
  <c r="D28" i="5"/>
  <c r="F28" i="5"/>
  <c r="D45" i="4"/>
  <c r="F45" i="4"/>
  <c r="E20" i="4"/>
  <c r="D57" i="3"/>
  <c r="E57" i="3"/>
  <c r="D26" i="3"/>
  <c r="D36" i="3" s="1"/>
  <c r="D37" i="3" s="1"/>
  <c r="E36" i="3"/>
  <c r="E26" i="3"/>
  <c r="C26" i="3"/>
  <c r="F41" i="13"/>
  <c r="H29" i="4" l="1"/>
  <c r="H47" i="4" s="1"/>
  <c r="H49" i="4" s="1"/>
  <c r="H84" i="13"/>
  <c r="H35" i="8"/>
  <c r="H33" i="9"/>
  <c r="H62" i="9" s="1"/>
  <c r="H71" i="9" s="1"/>
  <c r="G90" i="2"/>
  <c r="G117" i="2" s="1"/>
  <c r="G119" i="2" s="1"/>
  <c r="D62" i="9"/>
  <c r="E33" i="9"/>
  <c r="E62" i="9" s="1"/>
  <c r="G37" i="3"/>
  <c r="G72" i="3" s="1"/>
  <c r="G74" i="3" s="1"/>
  <c r="G28" i="2"/>
  <c r="H72" i="13"/>
  <c r="H40" i="13"/>
  <c r="H85" i="13" s="1"/>
  <c r="H76" i="5"/>
  <c r="H41" i="5"/>
  <c r="H96" i="5" s="1"/>
  <c r="H99" i="5" s="1"/>
  <c r="E29" i="1"/>
  <c r="D41" i="5"/>
  <c r="F90" i="2"/>
  <c r="F117" i="2" s="1"/>
  <c r="C54" i="2"/>
  <c r="F54" i="2"/>
  <c r="F56" i="2" s="1"/>
  <c r="H29" i="1"/>
  <c r="H68" i="1" s="1"/>
  <c r="G72" i="13"/>
  <c r="G72" i="8"/>
  <c r="G40" i="13"/>
  <c r="G41" i="5"/>
  <c r="G96" i="5" s="1"/>
  <c r="G99" i="5" s="1"/>
  <c r="F37" i="3"/>
  <c r="F72" i="3" s="1"/>
  <c r="E28" i="2"/>
  <c r="E54" i="2" s="1"/>
  <c r="E56" i="2" s="1"/>
  <c r="G47" i="4"/>
  <c r="G49" i="4" s="1"/>
  <c r="E35" i="8"/>
  <c r="D35" i="8"/>
  <c r="D70" i="8" s="1"/>
  <c r="D72" i="8" s="1"/>
  <c r="G62" i="9"/>
  <c r="D28" i="2"/>
  <c r="D54" i="2" s="1"/>
  <c r="F62" i="9"/>
  <c r="D40" i="13"/>
  <c r="F35" i="8"/>
  <c r="F70" i="8" s="1"/>
  <c r="F41" i="5"/>
  <c r="E37" i="3"/>
  <c r="E72" i="3" s="1"/>
  <c r="D72" i="13"/>
  <c r="F40" i="13"/>
  <c r="F72" i="13"/>
  <c r="E40" i="13"/>
  <c r="E72" i="13"/>
  <c r="E41" i="5"/>
  <c r="E20" i="5"/>
  <c r="D75" i="5"/>
  <c r="E75" i="5"/>
  <c r="F75" i="5"/>
  <c r="F20" i="5"/>
  <c r="D20" i="5"/>
  <c r="E28" i="4"/>
  <c r="E29" i="4" s="1"/>
  <c r="D28" i="4"/>
  <c r="F20" i="4"/>
  <c r="F29" i="4" s="1"/>
  <c r="F39" i="4" s="1"/>
  <c r="F47" i="4" s="1"/>
  <c r="D20" i="4"/>
  <c r="D29" i="4" s="1"/>
  <c r="D47" i="4" s="1"/>
  <c r="F12" i="4"/>
  <c r="E12" i="4"/>
  <c r="D12" i="4"/>
  <c r="D53" i="1"/>
  <c r="G28" i="1"/>
  <c r="F28" i="1"/>
  <c r="D28" i="1"/>
  <c r="G13" i="1"/>
  <c r="F13" i="1"/>
  <c r="D13" i="1"/>
  <c r="C36" i="3"/>
  <c r="C37" i="3" s="1"/>
  <c r="C57" i="3"/>
  <c r="E19" i="3"/>
  <c r="D19" i="3"/>
  <c r="C19" i="3"/>
  <c r="E108" i="2"/>
  <c r="D108" i="2"/>
  <c r="C108" i="2"/>
  <c r="E89" i="2"/>
  <c r="C89" i="2"/>
  <c r="C90" i="2" s="1"/>
  <c r="C117" i="2" s="1"/>
  <c r="D90" i="2"/>
  <c r="E70" i="2"/>
  <c r="D70" i="2"/>
  <c r="C70" i="2"/>
  <c r="F53" i="1"/>
  <c r="E53" i="1"/>
  <c r="G18" i="1"/>
  <c r="D18" i="1"/>
  <c r="F18" i="1"/>
  <c r="E85" i="13" l="1"/>
  <c r="E88" i="13" s="1"/>
  <c r="E39" i="4"/>
  <c r="E47" i="4" s="1"/>
  <c r="E49" i="4" s="1"/>
  <c r="D49" i="4"/>
  <c r="H70" i="8"/>
  <c r="H72" i="8" s="1"/>
  <c r="H88" i="13"/>
  <c r="F119" i="2"/>
  <c r="G85" i="13"/>
  <c r="G88" i="13" s="1"/>
  <c r="E68" i="1"/>
  <c r="E70" i="1" s="1"/>
  <c r="H70" i="1"/>
  <c r="D29" i="1"/>
  <c r="D68" i="1" s="1"/>
  <c r="D70" i="1" s="1"/>
  <c r="C56" i="2"/>
  <c r="E70" i="8"/>
  <c r="E72" i="8" s="1"/>
  <c r="G29" i="1"/>
  <c r="F74" i="3"/>
  <c r="D85" i="13"/>
  <c r="D88" i="13" s="1"/>
  <c r="D117" i="2"/>
  <c r="D119" i="2" s="1"/>
  <c r="D56" i="2"/>
  <c r="F49" i="4"/>
  <c r="C119" i="2"/>
  <c r="C72" i="3"/>
  <c r="C74" i="3" s="1"/>
  <c r="E74" i="3"/>
  <c r="F72" i="8"/>
  <c r="E90" i="2"/>
  <c r="E117" i="2" s="1"/>
  <c r="E119" i="2" s="1"/>
  <c r="F29" i="1"/>
  <c r="F85" i="13"/>
  <c r="F88" i="13" s="1"/>
  <c r="E76" i="5"/>
  <c r="D76" i="5"/>
  <c r="D96" i="5" s="1"/>
  <c r="D99" i="5" s="1"/>
  <c r="F76" i="5"/>
  <c r="F96" i="5" s="1"/>
  <c r="F99" i="5" s="1"/>
  <c r="G68" i="1" l="1"/>
  <c r="G70" i="1" s="1"/>
  <c r="F68" i="1"/>
  <c r="F70" i="1" s="1"/>
  <c r="E94" i="5"/>
  <c r="E96" i="5" s="1"/>
  <c r="D72" i="3"/>
  <c r="D74" i="3" s="1"/>
  <c r="G54" i="2"/>
  <c r="G56" i="2" s="1"/>
  <c r="H72" i="9"/>
  <c r="E9" i="14" a="1"/>
  <c r="A21" i="5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<sst xmlns="http://schemas.openxmlformats.org/spreadsheetml/2006/main" count="1688" uniqueCount="1060">
  <si>
    <t>9/31/2024
Current Year Actual 2024</t>
  </si>
  <si>
    <t>Current Year
Forecast Actual 2024</t>
  </si>
  <si>
    <t>12/31/2024
Budget 2024</t>
  </si>
  <si>
    <t>Budget 2025</t>
  </si>
  <si>
    <t>Interest</t>
  </si>
  <si>
    <t>01-0100-7010</t>
  </si>
  <si>
    <t>Colorado City Metaropolitan District</t>
  </si>
  <si>
    <t>2025 Budget</t>
  </si>
  <si>
    <t>Administration</t>
  </si>
  <si>
    <t>Miscellaneous Income</t>
  </si>
  <si>
    <t>Donations</t>
  </si>
  <si>
    <t>Gain/Loss on Sale of Assets</t>
  </si>
  <si>
    <t>Salaries</t>
  </si>
  <si>
    <t>Hourly Wages</t>
  </si>
  <si>
    <t>Payroll Taxes - SUTA</t>
  </si>
  <si>
    <t>Training</t>
  </si>
  <si>
    <t>Meals</t>
  </si>
  <si>
    <t>Advertising</t>
  </si>
  <si>
    <t>Bank Charges</t>
  </si>
  <si>
    <t>Outside Service Fees</t>
  </si>
  <si>
    <t>Taxes and Licenses</t>
  </si>
  <si>
    <t>Insurance</t>
  </si>
  <si>
    <t>Operating Supplies</t>
  </si>
  <si>
    <t>Fuels and Lubricants</t>
  </si>
  <si>
    <t>Utilities -Electric</t>
  </si>
  <si>
    <t>Utilities -Water</t>
  </si>
  <si>
    <t>Utilities -Telephone</t>
  </si>
  <si>
    <t>Utilities -Trash</t>
  </si>
  <si>
    <t>Overtime Pay</t>
  </si>
  <si>
    <t>Workman's Comp Insurance</t>
  </si>
  <si>
    <t>Membership Dues</t>
  </si>
  <si>
    <t>Office Supplies</t>
  </si>
  <si>
    <t>Janitorial Supplies</t>
  </si>
  <si>
    <t>01-0100-7200</t>
  </si>
  <si>
    <t>Interest Expense</t>
  </si>
  <si>
    <t>Total O &amp; M</t>
  </si>
  <si>
    <r>
      <rPr>
        <sz val="9"/>
        <color rgb="FF383838"/>
        <rFont val="Arial Narrow"/>
        <family val="2"/>
      </rPr>
      <t>01-0100-4110</t>
    </r>
  </si>
  <si>
    <r>
      <rPr>
        <sz val="9"/>
        <color rgb="FF494949"/>
        <rFont val="Arial Narrow"/>
        <family val="2"/>
      </rPr>
      <t>01-0100-4120</t>
    </r>
  </si>
  <si>
    <r>
      <rPr>
        <sz val="9"/>
        <color rgb="FF282828"/>
        <rFont val="Arial Narrow"/>
        <family val="2"/>
      </rPr>
      <t>01-0100-4140</t>
    </r>
  </si>
  <si>
    <r>
      <rPr>
        <sz val="9"/>
        <color rgb="FF383838"/>
        <rFont val="Arial Narrow"/>
        <family val="2"/>
      </rPr>
      <t>01</t>
    </r>
    <r>
      <rPr>
        <sz val="9"/>
        <color rgb="FF828282"/>
        <rFont val="Arial Narrow"/>
        <family val="2"/>
      </rPr>
      <t>-</t>
    </r>
    <r>
      <rPr>
        <sz val="9"/>
        <color rgb="FF383838"/>
        <rFont val="Arial Narrow"/>
        <family val="2"/>
      </rPr>
      <t>0100-4520</t>
    </r>
  </si>
  <si>
    <r>
      <rPr>
        <sz val="9"/>
        <color rgb="FF383838"/>
        <rFont val="Arial Narrow"/>
        <family val="2"/>
      </rPr>
      <t>01-0100</t>
    </r>
    <r>
      <rPr>
        <sz val="9"/>
        <color rgb="FF707070"/>
        <rFont val="Arial Narrow"/>
        <family val="2"/>
      </rPr>
      <t>-</t>
    </r>
    <r>
      <rPr>
        <sz val="9"/>
        <color rgb="FF383838"/>
        <rFont val="Arial Narrow"/>
        <family val="2"/>
      </rPr>
      <t>4910</t>
    </r>
  </si>
  <si>
    <r>
      <rPr>
        <sz val="9"/>
        <color rgb="FF282828"/>
        <rFont val="Arial Narrow"/>
        <family val="2"/>
      </rPr>
      <t>01</t>
    </r>
    <r>
      <rPr>
        <sz val="9"/>
        <color rgb="FF707070"/>
        <rFont val="Arial Narrow"/>
        <family val="2"/>
      </rPr>
      <t>-</t>
    </r>
    <r>
      <rPr>
        <sz val="9"/>
        <color rgb="FF383838"/>
        <rFont val="Arial Narrow"/>
        <family val="2"/>
      </rPr>
      <t>0100</t>
    </r>
    <r>
      <rPr>
        <sz val="9"/>
        <color rgb="FF707070"/>
        <rFont val="Arial Narrow"/>
        <family val="2"/>
      </rPr>
      <t>-</t>
    </r>
    <r>
      <rPr>
        <sz val="9"/>
        <color rgb="FF383838"/>
        <rFont val="Arial Narrow"/>
        <family val="2"/>
      </rPr>
      <t>5200</t>
    </r>
  </si>
  <si>
    <r>
      <rPr>
        <sz val="9"/>
        <color rgb="FF383838"/>
        <rFont val="Arial Narrow"/>
        <family val="2"/>
      </rPr>
      <t>01-0100-5300</t>
    </r>
  </si>
  <si>
    <r>
      <rPr>
        <sz val="9"/>
        <color rgb="FF282828"/>
        <rFont val="Arial Narrow"/>
        <family val="2"/>
      </rPr>
      <t>01-0100-5700</t>
    </r>
  </si>
  <si>
    <r>
      <rPr>
        <sz val="9"/>
        <color rgb="FF383838"/>
        <rFont val="Arial Narrow"/>
        <family val="2"/>
      </rPr>
      <t>01-0100-6110</t>
    </r>
  </si>
  <si>
    <r>
      <rPr>
        <sz val="9"/>
        <color rgb="FF494949"/>
        <rFont val="Arial Narrow"/>
        <family val="2"/>
      </rPr>
      <t>01-0100-6112</t>
    </r>
  </si>
  <si>
    <r>
      <rPr>
        <sz val="9"/>
        <color rgb="FF383838"/>
        <rFont val="Arial Narrow"/>
        <family val="2"/>
      </rPr>
      <t>01-0100-6114</t>
    </r>
  </si>
  <si>
    <r>
      <rPr>
        <sz val="9"/>
        <color rgb="FF282828"/>
        <rFont val="Arial Narrow"/>
        <family val="2"/>
      </rPr>
      <t>01-0100-6115</t>
    </r>
  </si>
  <si>
    <r>
      <rPr>
        <sz val="9"/>
        <color rgb="FF383838"/>
        <rFont val="Arial Narrow"/>
        <family val="2"/>
      </rPr>
      <t>01-0100</t>
    </r>
    <r>
      <rPr>
        <sz val="9"/>
        <color rgb="FF707070"/>
        <rFont val="Arial Narrow"/>
        <family val="2"/>
      </rPr>
      <t>-</t>
    </r>
    <r>
      <rPr>
        <sz val="9"/>
        <color rgb="FF494949"/>
        <rFont val="Arial Narrow"/>
        <family val="2"/>
      </rPr>
      <t>6210</t>
    </r>
  </si>
  <si>
    <r>
      <rPr>
        <sz val="9"/>
        <color rgb="FF494949"/>
        <rFont val="Arial Narrow"/>
        <family val="2"/>
      </rPr>
      <t>01</t>
    </r>
    <r>
      <rPr>
        <sz val="9"/>
        <color rgb="FF828282"/>
        <rFont val="Arial Narrow"/>
        <family val="2"/>
      </rPr>
      <t>-</t>
    </r>
    <r>
      <rPr>
        <sz val="9"/>
        <color rgb="FFC4C4C4"/>
        <rFont val="Arial Narrow"/>
        <family val="2"/>
      </rPr>
      <t>,</t>
    </r>
    <r>
      <rPr>
        <sz val="9"/>
        <color rgb="FF383838"/>
        <rFont val="Arial Narrow"/>
        <family val="2"/>
      </rPr>
      <t>0100</t>
    </r>
    <r>
      <rPr>
        <sz val="9"/>
        <color rgb="FF606060"/>
        <rFont val="Arial Narrow"/>
        <family val="2"/>
      </rPr>
      <t>-</t>
    </r>
    <r>
      <rPr>
        <sz val="9"/>
        <color rgb="FF383838"/>
        <rFont val="Arial Narrow"/>
        <family val="2"/>
      </rPr>
      <t>6211</t>
    </r>
  </si>
  <si>
    <r>
      <rPr>
        <sz val="9"/>
        <color rgb="FF383838"/>
        <rFont val="Arial Narrow"/>
        <family val="2"/>
      </rPr>
      <t>01</t>
    </r>
    <r>
      <rPr>
        <sz val="9"/>
        <color rgb="FF606060"/>
        <rFont val="Arial Narrow"/>
        <family val="2"/>
      </rPr>
      <t>-</t>
    </r>
    <r>
      <rPr>
        <sz val="9"/>
        <color rgb="FF282828"/>
        <rFont val="Arial Narrow"/>
        <family val="2"/>
      </rPr>
      <t>0100</t>
    </r>
    <r>
      <rPr>
        <sz val="9"/>
        <color rgb="FF707070"/>
        <rFont val="Arial Narrow"/>
        <family val="2"/>
      </rPr>
      <t>-</t>
    </r>
    <r>
      <rPr>
        <sz val="9"/>
        <color rgb="FF383838"/>
        <rFont val="Arial Narrow"/>
        <family val="2"/>
      </rPr>
      <t>6212</t>
    </r>
  </si>
  <si>
    <r>
      <rPr>
        <sz val="9"/>
        <color rgb="FF282828"/>
        <rFont val="Arial Narrow"/>
        <family val="2"/>
      </rPr>
      <t>01-0100-6310</t>
    </r>
  </si>
  <si>
    <r>
      <rPr>
        <sz val="9"/>
        <color rgb="FF282828"/>
        <rFont val="Arial Narrow"/>
        <family val="2"/>
      </rPr>
      <t>01-0100-6311</t>
    </r>
  </si>
  <si>
    <r>
      <rPr>
        <sz val="9"/>
        <color rgb="FF282828"/>
        <rFont val="Arial Narrow"/>
        <family val="2"/>
      </rPr>
      <t>01-0100-6312</t>
    </r>
  </si>
  <si>
    <r>
      <rPr>
        <sz val="9"/>
        <color rgb="FF282828"/>
        <rFont val="Arial Narrow"/>
        <family val="2"/>
      </rPr>
      <t>01-0100-6320</t>
    </r>
  </si>
  <si>
    <r>
      <rPr>
        <sz val="9"/>
        <color rgb="FF282828"/>
        <rFont val="Arial Narrow"/>
        <family val="2"/>
      </rPr>
      <t>01-0100-6322</t>
    </r>
  </si>
  <si>
    <r>
      <rPr>
        <sz val="9"/>
        <color rgb="FF383838"/>
        <rFont val="Arial Narrow"/>
        <family val="2"/>
      </rPr>
      <t>01-0100-6323</t>
    </r>
  </si>
  <si>
    <r>
      <rPr>
        <sz val="9"/>
        <color rgb="FF282828"/>
        <rFont val="Arial Narrow"/>
        <family val="2"/>
      </rPr>
      <t>01-0100-7110</t>
    </r>
  </si>
  <si>
    <r>
      <rPr>
        <sz val="9"/>
        <color rgb="FF383838"/>
        <rFont val="Arial Narrow"/>
        <family val="2"/>
      </rPr>
      <t>01-0100-7120</t>
    </r>
  </si>
  <si>
    <r>
      <rPr>
        <sz val="9"/>
        <color rgb="FF494949"/>
        <rFont val="Arial Narrow"/>
        <family val="2"/>
      </rPr>
      <t>01-0100-7121</t>
    </r>
  </si>
  <si>
    <r>
      <rPr>
        <sz val="9"/>
        <color rgb="FF383838"/>
        <rFont val="Arial Narrow"/>
        <family val="2"/>
      </rPr>
      <t>01</t>
    </r>
    <r>
      <rPr>
        <sz val="9"/>
        <color rgb="FF919191"/>
        <rFont val="Arial Narrow"/>
        <family val="2"/>
      </rPr>
      <t>-</t>
    </r>
    <r>
      <rPr>
        <sz val="9"/>
        <color rgb="FF383838"/>
        <rFont val="Arial Narrow"/>
        <family val="2"/>
      </rPr>
      <t>0100</t>
    </r>
    <r>
      <rPr>
        <sz val="9"/>
        <color rgb="FF707070"/>
        <rFont val="Arial Narrow"/>
        <family val="2"/>
      </rPr>
      <t>-</t>
    </r>
    <r>
      <rPr>
        <sz val="9"/>
        <color rgb="FF383838"/>
        <rFont val="Arial Narrow"/>
        <family val="2"/>
      </rPr>
      <t>7122</t>
    </r>
  </si>
  <si>
    <r>
      <rPr>
        <sz val="9"/>
        <color rgb="FF282828"/>
        <rFont val="Arial Narrow"/>
        <family val="2"/>
      </rPr>
      <t>01-0100-7124</t>
    </r>
  </si>
  <si>
    <r>
      <rPr>
        <sz val="9"/>
        <color rgb="FF383838"/>
        <rFont val="Arial Narrow"/>
        <family val="2"/>
      </rPr>
      <t>01-0100-7123</t>
    </r>
  </si>
  <si>
    <r>
      <rPr>
        <sz val="9"/>
        <color rgb="FF383838"/>
        <rFont val="Arial Narrow"/>
        <family val="2"/>
      </rPr>
      <t>01</t>
    </r>
    <r>
      <rPr>
        <sz val="9"/>
        <color rgb="FF707070"/>
        <rFont val="Arial Narrow"/>
        <family val="2"/>
      </rPr>
      <t>-</t>
    </r>
    <r>
      <rPr>
        <sz val="9"/>
        <color rgb="FF494949"/>
        <rFont val="Arial Narrow"/>
        <family val="2"/>
      </rPr>
      <t>0100-71</t>
    </r>
    <r>
      <rPr>
        <sz val="9"/>
        <color rgb="FF282828"/>
        <rFont val="Arial Narrow"/>
        <family val="2"/>
      </rPr>
      <t>25</t>
    </r>
  </si>
  <si>
    <r>
      <rPr>
        <sz val="9"/>
        <color rgb="FF282828"/>
        <rFont val="Arial Narrow"/>
        <family val="2"/>
      </rPr>
      <t>01-0100-7140</t>
    </r>
  </si>
  <si>
    <r>
      <rPr>
        <sz val="9"/>
        <color rgb="FF383838"/>
        <rFont val="Arial Narrow"/>
        <family val="2"/>
      </rPr>
      <t>01</t>
    </r>
    <r>
      <rPr>
        <sz val="9"/>
        <color rgb="FF828282"/>
        <rFont val="Arial Narrow"/>
        <family val="2"/>
      </rPr>
      <t>-</t>
    </r>
    <r>
      <rPr>
        <sz val="9"/>
        <color rgb="FF282828"/>
        <rFont val="Arial Narrow"/>
        <family val="2"/>
      </rPr>
      <t>0</t>
    </r>
    <r>
      <rPr>
        <sz val="9"/>
        <color rgb="FF494949"/>
        <rFont val="Arial Narrow"/>
        <family val="2"/>
      </rPr>
      <t>1</t>
    </r>
    <r>
      <rPr>
        <sz val="9"/>
        <color rgb="FF282828"/>
        <rFont val="Arial Narrow"/>
        <family val="2"/>
      </rPr>
      <t>00</t>
    </r>
    <r>
      <rPr>
        <sz val="9"/>
        <color rgb="FF494949"/>
        <rFont val="Arial Narrow"/>
        <family val="2"/>
      </rPr>
      <t>-</t>
    </r>
    <r>
      <rPr>
        <sz val="9"/>
        <color rgb="FF282828"/>
        <rFont val="Arial Narrow"/>
        <family val="2"/>
      </rPr>
      <t>7141</t>
    </r>
  </si>
  <si>
    <r>
      <rPr>
        <sz val="9"/>
        <color rgb="FF282828"/>
        <rFont val="Arial Narrow"/>
        <family val="2"/>
      </rPr>
      <t>01-0100-7144</t>
    </r>
  </si>
  <si>
    <r>
      <rPr>
        <sz val="9"/>
        <color rgb="FF383838"/>
        <rFont val="Arial Narrow"/>
        <family val="2"/>
      </rPr>
      <t>01-0100-7150</t>
    </r>
  </si>
  <si>
    <r>
      <rPr>
        <sz val="9"/>
        <color rgb="FF494949"/>
        <rFont val="Arial Narrow"/>
        <family val="2"/>
      </rPr>
      <t>01-0100-7151</t>
    </r>
  </si>
  <si>
    <r>
      <rPr>
        <sz val="9"/>
        <color rgb="FF383838"/>
        <rFont val="Arial Narrow"/>
        <family val="2"/>
      </rPr>
      <t>01-0100-7154</t>
    </r>
  </si>
  <si>
    <r>
      <rPr>
        <sz val="9"/>
        <color rgb="FF494949"/>
        <rFont val="Arial Narrow"/>
        <family val="2"/>
      </rPr>
      <t>01-0100-7155</t>
    </r>
  </si>
  <si>
    <r>
      <rPr>
        <sz val="9"/>
        <color rgb="FF383838"/>
        <rFont val="Arial Narrow"/>
        <family val="2"/>
      </rPr>
      <t>01-0100-7184</t>
    </r>
  </si>
  <si>
    <r>
      <rPr>
        <sz val="9"/>
        <color rgb="FF282828"/>
        <rFont val="Arial Narrow"/>
        <family val="2"/>
      </rPr>
      <t>01-0100-7186</t>
    </r>
  </si>
  <si>
    <r>
      <rPr>
        <sz val="9"/>
        <color rgb="FF383838"/>
        <rFont val="Arial Narrow"/>
        <family val="2"/>
      </rPr>
      <t>01</t>
    </r>
    <r>
      <rPr>
        <sz val="9"/>
        <color rgb="FF828282"/>
        <rFont val="Arial Narrow"/>
        <family val="2"/>
      </rPr>
      <t>-</t>
    </r>
    <r>
      <rPr>
        <sz val="9"/>
        <color rgb="FF494949"/>
        <rFont val="Arial Narrow"/>
        <family val="2"/>
      </rPr>
      <t>0100</t>
    </r>
    <r>
      <rPr>
        <sz val="9"/>
        <color rgb="FF707070"/>
        <rFont val="Arial Narrow"/>
        <family val="2"/>
      </rPr>
      <t>-</t>
    </r>
    <r>
      <rPr>
        <sz val="9"/>
        <color rgb="FF494949"/>
        <rFont val="Arial Narrow"/>
        <family val="2"/>
      </rPr>
      <t>7190</t>
    </r>
  </si>
  <si>
    <r>
      <rPr>
        <sz val="9"/>
        <color rgb="FF383838"/>
        <rFont val="Arial Narrow"/>
        <family val="2"/>
      </rPr>
      <t>01-0100-7191</t>
    </r>
  </si>
  <si>
    <r>
      <rPr>
        <sz val="9"/>
        <color rgb="FF383838"/>
        <rFont val="Arial Narrow"/>
        <family val="2"/>
      </rPr>
      <t>0</t>
    </r>
    <r>
      <rPr>
        <sz val="9"/>
        <color rgb="FF606060"/>
        <rFont val="Arial Narrow"/>
        <family val="2"/>
      </rPr>
      <t>1-01</t>
    </r>
    <r>
      <rPr>
        <sz val="9"/>
        <color rgb="FF383838"/>
        <rFont val="Arial Narrow"/>
        <family val="2"/>
      </rPr>
      <t>00</t>
    </r>
    <r>
      <rPr>
        <sz val="9"/>
        <color rgb="FF828282"/>
        <rFont val="Arial Narrow"/>
        <family val="2"/>
      </rPr>
      <t>-</t>
    </r>
    <r>
      <rPr>
        <sz val="9"/>
        <color rgb="FF383838"/>
        <rFont val="Arial Narrow"/>
        <family val="2"/>
      </rPr>
      <t>7192</t>
    </r>
  </si>
  <si>
    <r>
      <rPr>
        <sz val="9"/>
        <color rgb="FF383838"/>
        <rFont val="Arial Narrow"/>
        <family val="2"/>
      </rPr>
      <t>01-0100-7193</t>
    </r>
  </si>
  <si>
    <r>
      <rPr>
        <sz val="9"/>
        <color rgb="FF383838"/>
        <rFont val="Arial Narrow"/>
        <family val="2"/>
      </rPr>
      <t>01-0100-7194</t>
    </r>
  </si>
  <si>
    <r>
      <rPr>
        <b/>
        <sz val="10"/>
        <color rgb="FF383838"/>
        <rFont val="Arial Narrow"/>
        <family val="2"/>
      </rPr>
      <t xml:space="preserve">Account </t>
    </r>
    <r>
      <rPr>
        <b/>
        <sz val="10"/>
        <color rgb="FF494949"/>
        <rFont val="Arial Narrow"/>
        <family val="2"/>
      </rPr>
      <t>01-0100</t>
    </r>
  </si>
  <si>
    <r>
      <rPr>
        <sz val="9"/>
        <color rgb="FF707070"/>
        <rFont val="Arial Narrow"/>
        <family val="2"/>
      </rPr>
      <t>.</t>
    </r>
  </si>
  <si>
    <r>
      <rPr>
        <sz val="9"/>
        <color rgb="FF838383"/>
        <rFont val="Arial Narrow"/>
        <family val="2"/>
      </rPr>
      <t>.</t>
    </r>
  </si>
  <si>
    <t>01-0100-7710</t>
  </si>
  <si>
    <r>
      <rPr>
        <sz val="8"/>
        <color rgb="FF797979"/>
        <rFont val="Arial Narrow"/>
        <family val="2"/>
      </rPr>
      <t>.</t>
    </r>
  </si>
  <si>
    <r>
      <rPr>
        <sz val="9"/>
        <color rgb="FF5E5E5E"/>
        <rFont val="Arial Narrow"/>
        <family val="2"/>
      </rPr>
      <t>.</t>
    </r>
  </si>
  <si>
    <r>
      <rPr>
        <sz val="9"/>
        <color rgb="FF2F2F2F"/>
        <rFont val="Arial Narrow"/>
        <family val="2"/>
      </rPr>
      <t>01-0100-7720</t>
    </r>
  </si>
  <si>
    <r>
      <rPr>
        <sz val="9"/>
        <color rgb="FF4D4D4D"/>
        <rFont val="Arial Narrow"/>
        <family val="2"/>
      </rPr>
      <t xml:space="preserve">Capital </t>
    </r>
    <r>
      <rPr>
        <sz val="9"/>
        <color rgb="FF2F2F2F"/>
        <rFont val="Arial Narrow"/>
        <family val="2"/>
      </rPr>
      <t>Projects</t>
    </r>
  </si>
  <si>
    <r>
      <rPr>
        <sz val="9"/>
        <color rgb="FF2F2F2F"/>
        <rFont val="Arial Narrow"/>
        <family val="2"/>
      </rPr>
      <t>01-0100-7730</t>
    </r>
  </si>
  <si>
    <r>
      <rPr>
        <sz val="9"/>
        <color rgb="FF4D4D4D"/>
        <rFont val="Arial Narrow"/>
        <family val="2"/>
      </rPr>
      <t>.</t>
    </r>
  </si>
  <si>
    <r>
      <rPr>
        <b/>
        <sz val="9"/>
        <color rgb="FF1C1C1C"/>
        <rFont val="Arial Narrow"/>
        <family val="2"/>
      </rPr>
      <t>Depreciation</t>
    </r>
  </si>
  <si>
    <r>
      <rPr>
        <sz val="9"/>
        <color rgb="FF2F2F2F"/>
        <rFont val="Arial Narrow"/>
        <family val="2"/>
      </rPr>
      <t>01-0100-7910</t>
    </r>
  </si>
  <si>
    <r>
      <rPr>
        <b/>
        <sz val="9"/>
        <color rgb="FF1C1C1C"/>
        <rFont val="Arial Narrow"/>
        <family val="2"/>
      </rPr>
      <t>Total Expenditures</t>
    </r>
  </si>
  <si>
    <r>
      <rPr>
        <b/>
        <sz val="9"/>
        <color rgb="FF2F2F2F"/>
        <rFont val="Arial Narrow"/>
        <family val="2"/>
      </rPr>
      <t xml:space="preserve">Excess </t>
    </r>
    <r>
      <rPr>
        <b/>
        <sz val="9"/>
        <color rgb="FF1C1C1C"/>
        <rFont val="Arial Narrow"/>
        <family val="2"/>
      </rPr>
      <t>(Deficiency) of Revenues
Over(Under) Expenditures</t>
    </r>
  </si>
  <si>
    <t>Employee Benefit - Accrued Sic</t>
  </si>
  <si>
    <t>Payroll Taxes &amp; Benefits:</t>
  </si>
  <si>
    <t>Total  Personnel Cost:</t>
  </si>
  <si>
    <t>Utilities -Natural Gas</t>
  </si>
  <si>
    <t>Total O&amp;M</t>
  </si>
  <si>
    <t>Capital Outlays</t>
  </si>
  <si>
    <t>Capital Proiects</t>
  </si>
  <si>
    <t>Depreciation</t>
  </si>
  <si>
    <t>Total Expenditures</t>
  </si>
  <si>
    <r>
      <rPr>
        <sz val="8"/>
        <color rgb="FF282828"/>
        <rFont val="Arial Narrow"/>
        <family val="2"/>
      </rPr>
      <t>Property Taxes</t>
    </r>
  </si>
  <si>
    <r>
      <rPr>
        <sz val="8"/>
        <color rgb="FF565656"/>
        <rFont val="Arial Narrow"/>
        <family val="2"/>
      </rPr>
      <t>.</t>
    </r>
  </si>
  <si>
    <r>
      <rPr>
        <sz val="8"/>
        <color rgb="FF282828"/>
        <rFont val="Arial Narrow"/>
        <family val="2"/>
      </rPr>
      <t>Concessions - Rec Center</t>
    </r>
  </si>
  <si>
    <r>
      <rPr>
        <sz val="8"/>
        <color rgb="FF282828"/>
        <rFont val="Arial Narrow"/>
        <family val="2"/>
      </rPr>
      <t>Miscellaneous Income</t>
    </r>
  </si>
  <si>
    <r>
      <rPr>
        <sz val="8"/>
        <color rgb="FF282828"/>
        <rFont val="Arial Narrow"/>
        <family val="2"/>
      </rPr>
      <t>Lease Revenue</t>
    </r>
  </si>
  <si>
    <r>
      <rPr>
        <sz val="8"/>
        <color rgb="FF696969"/>
        <rFont val="Arial Narrow"/>
        <family val="2"/>
      </rPr>
      <t>-</t>
    </r>
  </si>
  <si>
    <r>
      <rPr>
        <sz val="8"/>
        <color rgb="FF282828"/>
        <rFont val="Arial Narrow"/>
        <family val="2"/>
      </rPr>
      <t>lnterfund Transfers</t>
    </r>
  </si>
  <si>
    <r>
      <rPr>
        <sz val="8"/>
        <color rgb="FF282828"/>
        <rFont val="Arial Narrow"/>
        <family val="2"/>
      </rPr>
      <t>Salaries</t>
    </r>
  </si>
  <si>
    <r>
      <rPr>
        <sz val="8"/>
        <color rgb="FF3D3D3D"/>
        <rFont val="Arial Narrow"/>
        <family val="2"/>
      </rPr>
      <t>Hourly Wages</t>
    </r>
  </si>
  <si>
    <r>
      <rPr>
        <sz val="8"/>
        <color rgb="FF282828"/>
        <rFont val="Arial Narrow"/>
        <family val="2"/>
      </rPr>
      <t>Seasonal Wages</t>
    </r>
  </si>
  <si>
    <r>
      <rPr>
        <sz val="8"/>
        <color rgb="FF565656"/>
        <rFont val="Arial Narrow"/>
        <family val="2"/>
      </rPr>
      <t>-</t>
    </r>
  </si>
  <si>
    <r>
      <rPr>
        <sz val="8"/>
        <color rgb="FF282828"/>
        <rFont val="Arial Narrow"/>
        <family val="2"/>
      </rPr>
      <t>Overtime Pav</t>
    </r>
  </si>
  <si>
    <r>
      <rPr>
        <sz val="8"/>
        <color rgb="FF282828"/>
        <rFont val="Arial Narrow"/>
        <family val="2"/>
      </rPr>
      <t>Payroll Taxes - FICA</t>
    </r>
  </si>
  <si>
    <r>
      <rPr>
        <sz val="8"/>
        <color rgb="FF282828"/>
        <rFont val="Arial Narrow"/>
        <family val="2"/>
      </rPr>
      <t>Payroll Taxes - Medicare</t>
    </r>
  </si>
  <si>
    <r>
      <rPr>
        <sz val="8"/>
        <color rgb="FF3D3D3D"/>
        <rFont val="Arial Narrow"/>
        <family val="2"/>
      </rPr>
      <t xml:space="preserve">Payroll Taxes </t>
    </r>
    <r>
      <rPr>
        <sz val="8"/>
        <color rgb="FF282828"/>
        <rFont val="Arial Narrow"/>
        <family val="2"/>
      </rPr>
      <t>- SUTA</t>
    </r>
  </si>
  <si>
    <r>
      <rPr>
        <sz val="8"/>
        <color rgb="FF282828"/>
        <rFont val="Arial Narrow"/>
        <family val="2"/>
      </rPr>
      <t>Emplovee Benefits - Health Ins</t>
    </r>
  </si>
  <si>
    <r>
      <rPr>
        <sz val="8"/>
        <color rgb="FF282828"/>
        <rFont val="Arial Narrow"/>
        <family val="2"/>
      </rPr>
      <t xml:space="preserve">Workman's </t>
    </r>
    <r>
      <rPr>
        <sz val="8"/>
        <color rgb="FF3D3D3D"/>
        <rFont val="Arial Narrow"/>
        <family val="2"/>
      </rPr>
      <t>Comp</t>
    </r>
    <r>
      <rPr>
        <sz val="8"/>
        <color rgb="FF696969"/>
        <rFont val="Arial Narrow"/>
        <family val="2"/>
      </rPr>
      <t xml:space="preserve">. </t>
    </r>
    <r>
      <rPr>
        <sz val="8"/>
        <color rgb="FF282828"/>
        <rFont val="Arial Narrow"/>
        <family val="2"/>
      </rPr>
      <t>Insurance</t>
    </r>
  </si>
  <si>
    <r>
      <rPr>
        <sz val="8"/>
        <color rgb="FF282828"/>
        <rFont val="Arial Narrow"/>
        <family val="2"/>
      </rPr>
      <t>Employee Benefits - Retirement</t>
    </r>
  </si>
  <si>
    <r>
      <rPr>
        <sz val="8"/>
        <color rgb="FF282828"/>
        <rFont val="Arial Narrow"/>
        <family val="2"/>
      </rPr>
      <t>Emolovee Benefit - Accrued Com</t>
    </r>
  </si>
  <si>
    <r>
      <rPr>
        <sz val="8"/>
        <color rgb="FF3D3D3D"/>
        <rFont val="Arial Narrow"/>
        <family val="2"/>
      </rPr>
      <t xml:space="preserve">Employee </t>
    </r>
    <r>
      <rPr>
        <sz val="8"/>
        <color rgb="FF282828"/>
        <rFont val="Arial Narrow"/>
        <family val="2"/>
      </rPr>
      <t>Benefit - Accrued Sic</t>
    </r>
  </si>
  <si>
    <r>
      <rPr>
        <sz val="8"/>
        <color rgb="FF282828"/>
        <rFont val="Arial Narrow"/>
        <family val="2"/>
      </rPr>
      <t>Payroll Taxes &amp; Benefits:</t>
    </r>
  </si>
  <si>
    <r>
      <rPr>
        <sz val="8"/>
        <color rgb="FF282828"/>
        <rFont val="Arial Narrow"/>
        <family val="2"/>
      </rPr>
      <t>Concessions Expense</t>
    </r>
  </si>
  <si>
    <r>
      <rPr>
        <sz val="8"/>
        <color rgb="FF282828"/>
        <rFont val="Arial Narrow"/>
        <family val="2"/>
      </rPr>
      <t>Outside Service Fees</t>
    </r>
  </si>
  <si>
    <r>
      <rPr>
        <sz val="8"/>
        <color rgb="FF282828"/>
        <rFont val="Arial Narrow"/>
        <family val="2"/>
      </rPr>
      <t>Insurance</t>
    </r>
  </si>
  <si>
    <r>
      <rPr>
        <sz val="8"/>
        <color rgb="FF3D3D3D"/>
        <rFont val="Arial Narrow"/>
        <family val="2"/>
      </rPr>
      <t xml:space="preserve">Operating </t>
    </r>
    <r>
      <rPr>
        <sz val="8"/>
        <color rgb="FF282828"/>
        <rFont val="Arial Narrow"/>
        <family val="2"/>
      </rPr>
      <t>Supplies</t>
    </r>
  </si>
  <si>
    <r>
      <rPr>
        <sz val="8"/>
        <color rgb="FF282828"/>
        <rFont val="Arial Narrow"/>
        <family val="2"/>
      </rPr>
      <t>Office Supplies</t>
    </r>
  </si>
  <si>
    <r>
      <rPr>
        <sz val="8"/>
        <color rgb="FF282828"/>
        <rFont val="Arial Narrow"/>
        <family val="2"/>
      </rPr>
      <t>FacilitiesRepairs/Maintenance</t>
    </r>
  </si>
  <si>
    <r>
      <rPr>
        <sz val="8"/>
        <color rgb="FF282828"/>
        <rFont val="Arial Narrow"/>
        <family val="2"/>
      </rPr>
      <t>Utilities -Electric</t>
    </r>
  </si>
  <si>
    <r>
      <rPr>
        <sz val="8"/>
        <color rgb="FF282828"/>
        <rFont val="Arial Narrow"/>
        <family val="2"/>
      </rPr>
      <t>Utilities -Natural Gas</t>
    </r>
  </si>
  <si>
    <r>
      <rPr>
        <sz val="8"/>
        <color rgb="FF282828"/>
        <rFont val="Arial Narrow"/>
        <family val="2"/>
      </rPr>
      <t>Utilities -Water</t>
    </r>
  </si>
  <si>
    <r>
      <rPr>
        <sz val="8"/>
        <color rgb="FF282828"/>
        <rFont val="Arial Narrow"/>
        <family val="2"/>
      </rPr>
      <t>Utilities -Telephone</t>
    </r>
  </si>
  <si>
    <r>
      <rPr>
        <sz val="8"/>
        <color rgb="FF282828"/>
        <rFont val="Arial Narrow"/>
        <family val="2"/>
      </rPr>
      <t>Utilities -Trash</t>
    </r>
  </si>
  <si>
    <r>
      <rPr>
        <sz val="8"/>
        <color rgb="FF282828"/>
        <rFont val="Arial Narrow"/>
        <family val="2"/>
      </rPr>
      <t>Capital Outlays</t>
    </r>
  </si>
  <si>
    <r>
      <rPr>
        <sz val="8"/>
        <color rgb="FF282828"/>
        <rFont val="Arial Narrow"/>
        <family val="2"/>
      </rPr>
      <t>Capital Proiects</t>
    </r>
  </si>
  <si>
    <r>
      <rPr>
        <sz val="8"/>
        <color rgb="FF282828"/>
        <rFont val="Arial Narrow"/>
        <family val="2"/>
      </rPr>
      <t>Lease Purchase Pavments</t>
    </r>
  </si>
  <si>
    <r>
      <rPr>
        <sz val="8"/>
        <color rgb="FF3D3D3D"/>
        <rFont val="Arial Narrow"/>
        <family val="2"/>
      </rPr>
      <t xml:space="preserve">Total </t>
    </r>
    <r>
      <rPr>
        <sz val="8"/>
        <color rgb="FF282828"/>
        <rFont val="Arial Narrow"/>
        <family val="2"/>
      </rPr>
      <t>Capital Expenditures</t>
    </r>
  </si>
  <si>
    <r>
      <rPr>
        <sz val="8"/>
        <color rgb="FF282828"/>
        <rFont val="Arial Narrow"/>
        <family val="2"/>
      </rPr>
      <t>lnterfund Oper Transfers•· Out</t>
    </r>
  </si>
  <si>
    <r>
      <rPr>
        <sz val="8"/>
        <color rgb="FF797979"/>
        <rFont val="Arial Narrow"/>
        <family val="2"/>
      </rPr>
      <t>-</t>
    </r>
  </si>
  <si>
    <r>
      <rPr>
        <sz val="10.5"/>
        <color rgb="FF757575"/>
        <rFont val="Arial Narrow"/>
        <family val="2"/>
      </rPr>
      <t>-</t>
    </r>
  </si>
  <si>
    <t>Colorado City Metropolitan District</t>
  </si>
  <si>
    <r>
      <rPr>
        <b/>
        <sz val="8"/>
        <color rgb="FF383838"/>
        <rFont val="Arial Narrow"/>
        <family val="2"/>
      </rPr>
      <t xml:space="preserve">Account </t>
    </r>
    <r>
      <rPr>
        <b/>
        <sz val="8"/>
        <color rgb="FF494949"/>
        <rFont val="Arial Narrow"/>
        <family val="2"/>
      </rPr>
      <t>01-0203</t>
    </r>
  </si>
  <si>
    <r>
      <rPr>
        <sz val="8"/>
        <color rgb="FF282828"/>
        <rFont val="Arial Narrow"/>
        <family val="2"/>
      </rPr>
      <t>01-0203-4110</t>
    </r>
  </si>
  <si>
    <r>
      <rPr>
        <sz val="8"/>
        <color rgb="FF282828"/>
        <rFont val="Arial Narrow"/>
        <family val="2"/>
      </rPr>
      <t>01-0203-4510</t>
    </r>
  </si>
  <si>
    <r>
      <rPr>
        <sz val="8"/>
        <color rgb="FF282828"/>
        <rFont val="Arial Narrow"/>
        <family val="2"/>
      </rPr>
      <t>01-0203-4515</t>
    </r>
  </si>
  <si>
    <r>
      <rPr>
        <sz val="8"/>
        <color rgb="FF282828"/>
        <rFont val="Arial Narrow"/>
        <family val="2"/>
      </rPr>
      <t>01-0203-4910</t>
    </r>
  </si>
  <si>
    <r>
      <rPr>
        <sz val="8"/>
        <color rgb="FF282828"/>
        <rFont val="Arial Narrow"/>
        <family val="2"/>
      </rPr>
      <t>01-0203-5300</t>
    </r>
  </si>
  <si>
    <r>
      <rPr>
        <sz val="8"/>
        <color rgb="FF282828"/>
        <rFont val="Arial Narrow"/>
        <family val="2"/>
      </rPr>
      <t>01-0203-5910</t>
    </r>
  </si>
  <si>
    <r>
      <rPr>
        <sz val="8"/>
        <color rgb="FF282828"/>
        <rFont val="Arial Narrow"/>
        <family val="2"/>
      </rPr>
      <t>01-0203-6110</t>
    </r>
  </si>
  <si>
    <r>
      <rPr>
        <sz val="8"/>
        <color rgb="FF282828"/>
        <rFont val="Arial Narrow"/>
        <family val="2"/>
      </rPr>
      <t>01-0203-6112</t>
    </r>
  </si>
  <si>
    <r>
      <rPr>
        <sz val="8"/>
        <color rgb="FF282828"/>
        <rFont val="Arial Narrow"/>
        <family val="2"/>
      </rPr>
      <t>01-0203-6114</t>
    </r>
  </si>
  <si>
    <r>
      <rPr>
        <sz val="8"/>
        <color rgb="FF282828"/>
        <rFont val="Arial Narrow"/>
        <family val="2"/>
      </rPr>
      <t>01-0203-6115</t>
    </r>
  </si>
  <si>
    <r>
      <rPr>
        <sz val="8"/>
        <color rgb="FF282828"/>
        <rFont val="Arial Narrow"/>
        <family val="2"/>
      </rPr>
      <t>01-0203-6210</t>
    </r>
  </si>
  <si>
    <r>
      <rPr>
        <sz val="8"/>
        <color rgb="FF282828"/>
        <rFont val="Arial Narrow"/>
        <family val="2"/>
      </rPr>
      <t>01-0203-6211</t>
    </r>
  </si>
  <si>
    <r>
      <rPr>
        <sz val="8"/>
        <color rgb="FF282828"/>
        <rFont val="Arial Narrow"/>
        <family val="2"/>
      </rPr>
      <t>01-0203-6212</t>
    </r>
  </si>
  <si>
    <r>
      <rPr>
        <sz val="8"/>
        <color rgb="FF282828"/>
        <rFont val="Arial Narrow"/>
        <family val="2"/>
      </rPr>
      <t>01-0203-6310</t>
    </r>
  </si>
  <si>
    <r>
      <rPr>
        <sz val="8"/>
        <color rgb="FF282828"/>
        <rFont val="Arial Narrow"/>
        <family val="2"/>
      </rPr>
      <t>01-0203-6311</t>
    </r>
  </si>
  <si>
    <r>
      <rPr>
        <sz val="8"/>
        <color rgb="FF282828"/>
        <rFont val="Arial Narrow"/>
        <family val="2"/>
      </rPr>
      <t>01-0203-6312</t>
    </r>
  </si>
  <si>
    <r>
      <rPr>
        <sz val="8"/>
        <color rgb="FF282828"/>
        <rFont val="Arial Narrow"/>
        <family val="2"/>
      </rPr>
      <t>01-0203-6313</t>
    </r>
  </si>
  <si>
    <r>
      <rPr>
        <sz val="8"/>
        <color rgb="FF282828"/>
        <rFont val="Arial Narrow"/>
        <family val="2"/>
      </rPr>
      <t>01-0203-6314</t>
    </r>
  </si>
  <si>
    <r>
      <rPr>
        <sz val="8"/>
        <color rgb="FF282828"/>
        <rFont val="Arial Narrow"/>
        <family val="2"/>
      </rPr>
      <t>01-0203-7112</t>
    </r>
  </si>
  <si>
    <r>
      <rPr>
        <sz val="8"/>
        <color rgb="FF282828"/>
        <rFont val="Arial Narrow"/>
        <family val="2"/>
      </rPr>
      <t>01-0203-7122</t>
    </r>
  </si>
  <si>
    <r>
      <rPr>
        <sz val="8"/>
        <color rgb="FF282828"/>
        <rFont val="Arial Narrow"/>
        <family val="2"/>
      </rPr>
      <t>01-0203-7144</t>
    </r>
  </si>
  <si>
    <r>
      <rPr>
        <sz val="8"/>
        <color rgb="FF282828"/>
        <rFont val="Arial Narrow"/>
        <family val="2"/>
      </rPr>
      <t>01-0203-7150</t>
    </r>
  </si>
  <si>
    <r>
      <rPr>
        <sz val="8"/>
        <color rgb="FF282828"/>
        <rFont val="Arial Narrow"/>
        <family val="2"/>
      </rPr>
      <t>01-0203-7154</t>
    </r>
  </si>
  <si>
    <r>
      <rPr>
        <sz val="8"/>
        <color rgb="FF282828"/>
        <rFont val="Arial Narrow"/>
        <family val="2"/>
      </rPr>
      <t>01-0203-7155</t>
    </r>
  </si>
  <si>
    <r>
      <rPr>
        <sz val="8"/>
        <color rgb="FF282828"/>
        <rFont val="Arial Narrow"/>
        <family val="2"/>
      </rPr>
      <t>01-0203-7184</t>
    </r>
  </si>
  <si>
    <r>
      <rPr>
        <sz val="8"/>
        <color rgb="FF282828"/>
        <rFont val="Arial Narrow"/>
        <family val="2"/>
      </rPr>
      <t>01-0203-7186</t>
    </r>
  </si>
  <si>
    <r>
      <rPr>
        <sz val="8"/>
        <color rgb="FF282828"/>
        <rFont val="Arial Narrow"/>
        <family val="2"/>
      </rPr>
      <t>01-0203-7190</t>
    </r>
  </si>
  <si>
    <r>
      <rPr>
        <sz val="8"/>
        <color rgb="FF282828"/>
        <rFont val="Arial Narrow"/>
        <family val="2"/>
      </rPr>
      <t>01-0203-7191</t>
    </r>
  </si>
  <si>
    <r>
      <rPr>
        <sz val="8"/>
        <color rgb="FF282828"/>
        <rFont val="Arial Narrow"/>
        <family val="2"/>
      </rPr>
      <t>01-0203-7192</t>
    </r>
  </si>
  <si>
    <r>
      <rPr>
        <sz val="8"/>
        <color rgb="FF282828"/>
        <rFont val="Arial Narrow"/>
        <family val="2"/>
      </rPr>
      <t>01-0203-7193</t>
    </r>
  </si>
  <si>
    <r>
      <rPr>
        <sz val="8"/>
        <color rgb="FF282828"/>
        <rFont val="Arial Narrow"/>
        <family val="2"/>
      </rPr>
      <t>01-0203-7194</t>
    </r>
  </si>
  <si>
    <r>
      <rPr>
        <sz val="8"/>
        <color rgb="FF282828"/>
        <rFont val="Arial Narrow"/>
        <family val="2"/>
      </rPr>
      <t>01-0203-7710</t>
    </r>
  </si>
  <si>
    <r>
      <rPr>
        <sz val="8"/>
        <color rgb="FF282828"/>
        <rFont val="Arial Narrow"/>
        <family val="2"/>
      </rPr>
      <t>01-0203-7720</t>
    </r>
  </si>
  <si>
    <r>
      <rPr>
        <sz val="8"/>
        <color rgb="FF282828"/>
        <rFont val="Arial Narrow"/>
        <family val="2"/>
      </rPr>
      <t>01-0203-7730</t>
    </r>
  </si>
  <si>
    <r>
      <rPr>
        <b/>
        <sz val="8"/>
        <color rgb="FF282828"/>
        <rFont val="Arial Narrow"/>
        <family val="2"/>
      </rPr>
      <t>TBD</t>
    </r>
  </si>
  <si>
    <r>
      <rPr>
        <b/>
        <sz val="8"/>
        <color rgb="FF282828"/>
        <rFont val="Arial Narrow"/>
        <family val="2"/>
      </rPr>
      <t>Depreciation</t>
    </r>
  </si>
  <si>
    <r>
      <rPr>
        <sz val="8"/>
        <color rgb="FF282828"/>
        <rFont val="Arial Narrow"/>
        <family val="2"/>
      </rPr>
      <t>01-0203-7910</t>
    </r>
  </si>
  <si>
    <r>
      <rPr>
        <b/>
        <sz val="8"/>
        <color rgb="FF282828"/>
        <rFont val="Arial Narrow"/>
        <family val="2"/>
      </rPr>
      <t>Total Expenditures</t>
    </r>
  </si>
  <si>
    <r>
      <rPr>
        <b/>
        <sz val="8"/>
        <color rgb="FF282828"/>
        <rFont val="Arial Narrow"/>
        <family val="2"/>
      </rPr>
      <t>Excess (Deficiency) of Revenues
Over(Under) Expenditures</t>
    </r>
  </si>
  <si>
    <t xml:space="preserve">Recreation </t>
  </si>
  <si>
    <r>
      <rPr>
        <sz val="8"/>
        <color rgb="FF646464"/>
        <rFont val="Arial Narrow"/>
        <family val="2"/>
      </rPr>
      <t>-</t>
    </r>
  </si>
  <si>
    <r>
      <rPr>
        <sz val="8"/>
        <color rgb="FF232323"/>
        <rFont val="Arial"/>
        <family val="2"/>
      </rPr>
      <t>Account 01-02-08</t>
    </r>
  </si>
  <si>
    <r>
      <rPr>
        <sz val="8"/>
        <color rgb="FF232323"/>
        <rFont val="Arial"/>
        <family val="2"/>
      </rPr>
      <t>01-0208-4110</t>
    </r>
  </si>
  <si>
    <r>
      <rPr>
        <sz val="8"/>
        <color rgb="FF232323"/>
        <rFont val="Arial Narrow"/>
        <family val="2"/>
      </rPr>
      <t>Property Taxes</t>
    </r>
  </si>
  <si>
    <r>
      <rPr>
        <sz val="8"/>
        <color rgb="FF464646"/>
        <rFont val="Arial Narrow"/>
        <family val="2"/>
      </rPr>
      <t>-</t>
    </r>
  </si>
  <si>
    <r>
      <rPr>
        <sz val="8"/>
        <color rgb="FF232323"/>
        <rFont val="Arial"/>
        <family val="2"/>
      </rPr>
      <t>01-0208-4510</t>
    </r>
  </si>
  <si>
    <r>
      <rPr>
        <sz val="8"/>
        <color rgb="FF363636"/>
        <rFont val="Arial Narrow"/>
        <family val="2"/>
      </rPr>
      <t>Charges for Services</t>
    </r>
  </si>
  <si>
    <r>
      <rPr>
        <sz val="8"/>
        <color rgb="FF232323"/>
        <rFont val="Arial"/>
        <family val="2"/>
      </rPr>
      <t>01-0208-4514</t>
    </r>
  </si>
  <si>
    <r>
      <rPr>
        <sz val="8"/>
        <color rgb="FF232323"/>
        <rFont val="Arial"/>
        <family val="2"/>
      </rPr>
      <t>01-0208-4910</t>
    </r>
  </si>
  <si>
    <r>
      <rPr>
        <sz val="8"/>
        <color rgb="FF232323"/>
        <rFont val="Arial Narrow"/>
        <family val="2"/>
      </rPr>
      <t>Miscellaneous Income</t>
    </r>
  </si>
  <si>
    <r>
      <rPr>
        <sz val="8"/>
        <color rgb="FF232323"/>
        <rFont val="Arial"/>
        <family val="2"/>
      </rPr>
      <t>01-0208-501 0</t>
    </r>
  </si>
  <si>
    <r>
      <rPr>
        <sz val="8"/>
        <color rgb="FF363636"/>
        <rFont val="Arial Narrow"/>
        <family val="2"/>
      </rPr>
      <t xml:space="preserve">Grant </t>
    </r>
    <r>
      <rPr>
        <sz val="8"/>
        <color rgb="FF232323"/>
        <rFont val="Arial Narrow"/>
        <family val="2"/>
      </rPr>
      <t>Proceeds</t>
    </r>
  </si>
  <si>
    <r>
      <rPr>
        <sz val="8"/>
        <color rgb="FF232323"/>
        <rFont val="Arial"/>
        <family val="2"/>
      </rPr>
      <t>01-0308-4510</t>
    </r>
  </si>
  <si>
    <r>
      <rPr>
        <sz val="8"/>
        <color rgb="FF363636"/>
        <rFont val="Arial Narrow"/>
        <family val="2"/>
      </rPr>
      <t>Basketball Fees</t>
    </r>
  </si>
  <si>
    <r>
      <rPr>
        <sz val="8"/>
        <color rgb="FF232323"/>
        <rFont val="Arial"/>
        <family val="2"/>
      </rPr>
      <t>01-0408-4510</t>
    </r>
  </si>
  <si>
    <r>
      <rPr>
        <sz val="8"/>
        <color rgb="FF232323"/>
        <rFont val="Arial Narrow"/>
        <family val="2"/>
      </rPr>
      <t>Baseball Fees</t>
    </r>
  </si>
  <si>
    <r>
      <rPr>
        <sz val="8"/>
        <color rgb="FF232323"/>
        <rFont val="Arial"/>
        <family val="2"/>
      </rPr>
      <t>01-0408-4511</t>
    </r>
  </si>
  <si>
    <r>
      <rPr>
        <sz val="8"/>
        <color rgb="FF232323"/>
        <rFont val="Arial Narrow"/>
        <family val="2"/>
      </rPr>
      <t>Softball Fees</t>
    </r>
  </si>
  <si>
    <r>
      <rPr>
        <sz val="8"/>
        <color rgb="FF595959"/>
        <rFont val="Arial Narrow"/>
        <family val="2"/>
      </rPr>
      <t>-</t>
    </r>
  </si>
  <si>
    <r>
      <rPr>
        <sz val="8"/>
        <color rgb="FF232323"/>
        <rFont val="Arial"/>
        <family val="2"/>
      </rPr>
      <t>01-0608-4510</t>
    </r>
  </si>
  <si>
    <r>
      <rPr>
        <sz val="8"/>
        <color rgb="FF232323"/>
        <rFont val="Arial Narrow"/>
        <family val="2"/>
      </rPr>
      <t>Soccer Fees</t>
    </r>
  </si>
  <si>
    <r>
      <rPr>
        <sz val="8"/>
        <color rgb="FF232323"/>
        <rFont val="Arial"/>
        <family val="2"/>
      </rPr>
      <t>01-0708-4510</t>
    </r>
  </si>
  <si>
    <r>
      <rPr>
        <sz val="8"/>
        <color rgb="FF232323"/>
        <rFont val="Arial Narrow"/>
        <family val="2"/>
      </rPr>
      <t>Volleyball Fees</t>
    </r>
  </si>
  <si>
    <r>
      <rPr>
        <sz val="8"/>
        <color rgb="FF232323"/>
        <rFont val="Arial"/>
        <family val="2"/>
      </rPr>
      <t>01-0808-4510</t>
    </r>
  </si>
  <si>
    <r>
      <rPr>
        <sz val="8"/>
        <color rgb="FF232323"/>
        <rFont val="Arial Narrow"/>
        <family val="2"/>
      </rPr>
      <t>Pickleball</t>
    </r>
  </si>
  <si>
    <r>
      <rPr>
        <sz val="8"/>
        <color rgb="FF232323"/>
        <rFont val="Arial Narrow"/>
        <family val="2"/>
      </rPr>
      <t>Donations</t>
    </r>
  </si>
  <si>
    <r>
      <rPr>
        <sz val="8"/>
        <color rgb="FF232323"/>
        <rFont val="Arial"/>
        <family val="2"/>
      </rPr>
      <t>01-0208-5910</t>
    </r>
  </si>
  <si>
    <r>
      <rPr>
        <sz val="8"/>
        <color rgb="FF232323"/>
        <rFont val="Arial Narrow"/>
        <family val="2"/>
      </rPr>
      <t>lnterfund Transfers</t>
    </r>
  </si>
  <si>
    <r>
      <rPr>
        <sz val="8"/>
        <color rgb="FF232323"/>
        <rFont val="Arial"/>
        <family val="2"/>
      </rPr>
      <t>01-0208-6110</t>
    </r>
  </si>
  <si>
    <r>
      <rPr>
        <sz val="8"/>
        <color rgb="FF232323"/>
        <rFont val="Arial Narrow"/>
        <family val="2"/>
      </rPr>
      <t>Salaries</t>
    </r>
  </si>
  <si>
    <r>
      <rPr>
        <sz val="8"/>
        <color rgb="FF232323"/>
        <rFont val="Arial"/>
        <family val="2"/>
      </rPr>
      <t>01-0208-6112</t>
    </r>
  </si>
  <si>
    <r>
      <rPr>
        <sz val="8"/>
        <color rgb="FF232323"/>
        <rFont val="Arial Narrow"/>
        <family val="2"/>
      </rPr>
      <t>Hourly Wages</t>
    </r>
  </si>
  <si>
    <r>
      <rPr>
        <sz val="8"/>
        <color rgb="FF232323"/>
        <rFont val="Arial Narrow"/>
        <family val="2"/>
      </rPr>
      <t>SeasonalWaoes</t>
    </r>
  </si>
  <si>
    <r>
      <rPr>
        <sz val="8"/>
        <color rgb="FF232323"/>
        <rFont val="Arial"/>
        <family val="2"/>
      </rPr>
      <t>01-0208-6115</t>
    </r>
  </si>
  <si>
    <r>
      <rPr>
        <sz val="8"/>
        <color rgb="FF232323"/>
        <rFont val="Arial Narrow"/>
        <family val="2"/>
      </rPr>
      <t>Overtime Pav</t>
    </r>
  </si>
  <si>
    <r>
      <rPr>
        <sz val="8"/>
        <color rgb="FF232323"/>
        <rFont val="Arial Narrow"/>
        <family val="2"/>
      </rPr>
      <t>Payroll Taxes - FICA</t>
    </r>
  </si>
  <si>
    <r>
      <rPr>
        <sz val="8"/>
        <color rgb="FF232323"/>
        <rFont val="Arial Narrow"/>
        <family val="2"/>
      </rPr>
      <t xml:space="preserve">Pavroll Taxes </t>
    </r>
    <r>
      <rPr>
        <sz val="8"/>
        <color rgb="FF363636"/>
        <rFont val="Arial Narrow"/>
        <family val="2"/>
      </rPr>
      <t xml:space="preserve">- </t>
    </r>
    <r>
      <rPr>
        <sz val="8"/>
        <color rgb="FF232323"/>
        <rFont val="Arial Narrow"/>
        <family val="2"/>
      </rPr>
      <t>Medicare</t>
    </r>
  </si>
  <si>
    <r>
      <rPr>
        <sz val="8"/>
        <color rgb="FF232323"/>
        <rFont val="Arial Narrow"/>
        <family val="2"/>
      </rPr>
      <t xml:space="preserve">Payroll Taxes </t>
    </r>
    <r>
      <rPr>
        <sz val="8"/>
        <color rgb="FF464646"/>
        <rFont val="Arial Narrow"/>
        <family val="2"/>
      </rPr>
      <t xml:space="preserve">- </t>
    </r>
    <r>
      <rPr>
        <sz val="8"/>
        <color rgb="FF232323"/>
        <rFont val="Arial Narrow"/>
        <family val="2"/>
      </rPr>
      <t>SUTA</t>
    </r>
  </si>
  <si>
    <r>
      <rPr>
        <sz val="8"/>
        <color rgb="FF232323"/>
        <rFont val="Arial"/>
        <family val="2"/>
      </rPr>
      <t>01-0208-6311</t>
    </r>
  </si>
  <si>
    <r>
      <rPr>
        <sz val="8"/>
        <color rgb="FF232323"/>
        <rFont val="Arial Narrow"/>
        <family val="2"/>
      </rPr>
      <t>Workman's Comp</t>
    </r>
    <r>
      <rPr>
        <sz val="8"/>
        <color rgb="FFB3B3B3"/>
        <rFont val="Arial Narrow"/>
        <family val="2"/>
      </rPr>
      <t xml:space="preserve">. </t>
    </r>
    <r>
      <rPr>
        <sz val="8"/>
        <color rgb="FF232323"/>
        <rFont val="Arial Narrow"/>
        <family val="2"/>
      </rPr>
      <t>Insurance</t>
    </r>
  </si>
  <si>
    <r>
      <rPr>
        <sz val="8"/>
        <color rgb="FF232323"/>
        <rFont val="Arial"/>
        <family val="2"/>
      </rPr>
      <t>01-0208-6312</t>
    </r>
  </si>
  <si>
    <r>
      <rPr>
        <sz val="8"/>
        <color rgb="FF232323"/>
        <rFont val="Arial"/>
        <family val="2"/>
      </rPr>
      <t>01-0208-6320</t>
    </r>
  </si>
  <si>
    <r>
      <rPr>
        <sz val="8"/>
        <color rgb="FF232323"/>
        <rFont val="Arial"/>
        <family val="2"/>
      </rPr>
      <t>01-0208-6322</t>
    </r>
  </si>
  <si>
    <r>
      <rPr>
        <sz val="8"/>
        <color rgb="FF363636"/>
        <rFont val="Arial"/>
        <family val="2"/>
      </rPr>
      <t>01-0208-6323</t>
    </r>
  </si>
  <si>
    <r>
      <rPr>
        <sz val="8"/>
        <color rgb="FF232323"/>
        <rFont val="Arial Narrow"/>
        <family val="2"/>
      </rPr>
      <t>Meals</t>
    </r>
  </si>
  <si>
    <r>
      <rPr>
        <sz val="8"/>
        <color rgb="FF232323"/>
        <rFont val="Arial"/>
        <family val="2"/>
      </rPr>
      <t>01-0208-7110</t>
    </r>
  </si>
  <si>
    <r>
      <rPr>
        <sz val="8"/>
        <color rgb="FF232323"/>
        <rFont val="Arial Narrow"/>
        <family val="2"/>
      </rPr>
      <t>Advertising</t>
    </r>
  </si>
  <si>
    <r>
      <rPr>
        <sz val="8"/>
        <color rgb="FF232323"/>
        <rFont val="Arial Narrow"/>
        <family val="2"/>
      </rPr>
      <t>Concessions Expense</t>
    </r>
  </si>
  <si>
    <r>
      <rPr>
        <sz val="8"/>
        <color rgb="FF232323"/>
        <rFont val="Arial"/>
        <family val="2"/>
      </rPr>
      <t>01-0208-7120</t>
    </r>
  </si>
  <si>
    <r>
      <rPr>
        <sz val="8"/>
        <color rgb="FF232323"/>
        <rFont val="Arial"/>
        <family val="2"/>
      </rPr>
      <t>01-0208-7122</t>
    </r>
  </si>
  <si>
    <r>
      <rPr>
        <sz val="8"/>
        <color rgb="FF232323"/>
        <rFont val="Arial Narrow"/>
        <family val="2"/>
      </rPr>
      <t>Outside Service Fees</t>
    </r>
  </si>
  <si>
    <r>
      <rPr>
        <sz val="8"/>
        <color rgb="FF232323"/>
        <rFont val="Arial"/>
        <family val="2"/>
      </rPr>
      <t>01-0208-7125</t>
    </r>
  </si>
  <si>
    <r>
      <rPr>
        <sz val="8"/>
        <color rgb="FF363636"/>
        <rFont val="Arial Narrow"/>
        <family val="2"/>
      </rPr>
      <t xml:space="preserve">Taxes </t>
    </r>
    <r>
      <rPr>
        <sz val="8"/>
        <color rgb="FF232323"/>
        <rFont val="Arial Narrow"/>
        <family val="2"/>
      </rPr>
      <t>and Licenses</t>
    </r>
  </si>
  <si>
    <r>
      <rPr>
        <sz val="8"/>
        <color rgb="FF232323"/>
        <rFont val="Arial"/>
        <family val="2"/>
      </rPr>
      <t>01-0208-7141</t>
    </r>
  </si>
  <si>
    <r>
      <rPr>
        <sz val="8"/>
        <color rgb="FF363636"/>
        <rFont val="Arial Narrow"/>
        <family val="2"/>
      </rPr>
      <t xml:space="preserve">Professional </t>
    </r>
    <r>
      <rPr>
        <sz val="8"/>
        <color rgb="FF232323"/>
        <rFont val="Arial Narrow"/>
        <family val="2"/>
      </rPr>
      <t>Fees Legal</t>
    </r>
  </si>
  <si>
    <r>
      <rPr>
        <sz val="8"/>
        <color rgb="FF232323"/>
        <rFont val="Arial"/>
        <family val="2"/>
      </rPr>
      <t>01-0208-7144</t>
    </r>
  </si>
  <si>
    <r>
      <rPr>
        <sz val="8"/>
        <color rgb="FF232323"/>
        <rFont val="Arial Narrow"/>
        <family val="2"/>
      </rPr>
      <t>Insurance</t>
    </r>
  </si>
  <si>
    <r>
      <rPr>
        <sz val="8"/>
        <color rgb="FF232323"/>
        <rFont val="Arial Narrow"/>
        <family val="2"/>
      </rPr>
      <t>Operatina Supplies</t>
    </r>
  </si>
  <si>
    <r>
      <rPr>
        <sz val="8"/>
        <color rgb="FF232323"/>
        <rFont val="Arial"/>
        <family val="2"/>
      </rPr>
      <t>01-0208-7151</t>
    </r>
  </si>
  <si>
    <r>
      <rPr>
        <sz val="8"/>
        <color rgb="FF232323"/>
        <rFont val="Arial Narrow"/>
        <family val="2"/>
      </rPr>
      <t>Fuels and Lubricants</t>
    </r>
  </si>
  <si>
    <r>
      <rPr>
        <sz val="8"/>
        <color rgb="FF232323"/>
        <rFont val="Arial"/>
        <family val="2"/>
      </rPr>
      <t>01-0208-7154</t>
    </r>
  </si>
  <si>
    <r>
      <rPr>
        <sz val="8"/>
        <color rgb="FF232323"/>
        <rFont val="Arial Narrow"/>
        <family val="2"/>
      </rPr>
      <t>Office Supplies</t>
    </r>
  </si>
  <si>
    <r>
      <rPr>
        <sz val="8"/>
        <color rgb="FF232323"/>
        <rFont val="Arial"/>
        <family val="2"/>
      </rPr>
      <t>01-0208-7155</t>
    </r>
  </si>
  <si>
    <r>
      <rPr>
        <sz val="8"/>
        <color rgb="FF232323"/>
        <rFont val="Arial Narrow"/>
        <family val="2"/>
      </rPr>
      <t>JanitorialSupplies</t>
    </r>
  </si>
  <si>
    <r>
      <rPr>
        <sz val="8"/>
        <color rgb="FF232323"/>
        <rFont val="Arial"/>
        <family val="2"/>
      </rPr>
      <t>01-0208-7184</t>
    </r>
  </si>
  <si>
    <r>
      <rPr>
        <sz val="8"/>
        <color rgb="FF232323"/>
        <rFont val="Arial Narrow"/>
        <family val="2"/>
      </rPr>
      <t>Furn, Tools&amp; Equipment Repairs</t>
    </r>
  </si>
  <si>
    <r>
      <rPr>
        <sz val="8"/>
        <color rgb="FF232323"/>
        <rFont val="Arial"/>
        <family val="2"/>
      </rPr>
      <t>01-0208-7186</t>
    </r>
  </si>
  <si>
    <r>
      <rPr>
        <sz val="8"/>
        <color rgb="FF232323"/>
        <rFont val="Arial Narrow"/>
        <family val="2"/>
      </rPr>
      <t>FacilitiesRepairs/Maintenance</t>
    </r>
  </si>
  <si>
    <r>
      <rPr>
        <sz val="8"/>
        <color rgb="FF232323"/>
        <rFont val="Arial"/>
        <family val="2"/>
      </rPr>
      <t>01-0208-7190</t>
    </r>
  </si>
  <si>
    <r>
      <rPr>
        <sz val="8"/>
        <color rgb="FF232323"/>
        <rFont val="Arial Narrow"/>
        <family val="2"/>
      </rPr>
      <t>Utilities -Electric</t>
    </r>
  </si>
  <si>
    <r>
      <rPr>
        <sz val="8"/>
        <color rgb="FF232323"/>
        <rFont val="Arial"/>
        <family val="2"/>
      </rPr>
      <t>01-0208-7191</t>
    </r>
  </si>
  <si>
    <r>
      <rPr>
        <sz val="8"/>
        <color rgb="FF232323"/>
        <rFont val="Arial Narrow"/>
        <family val="2"/>
      </rPr>
      <t>Utilities -Natural Gas</t>
    </r>
  </si>
  <si>
    <r>
      <rPr>
        <sz val="8"/>
        <color rgb="FF232323"/>
        <rFont val="Arial"/>
        <family val="2"/>
      </rPr>
      <t>01-0208-7192</t>
    </r>
  </si>
  <si>
    <r>
      <rPr>
        <sz val="8"/>
        <color rgb="FF232323"/>
        <rFont val="Arial Narrow"/>
        <family val="2"/>
      </rPr>
      <t>Utilities -Water</t>
    </r>
  </si>
  <si>
    <r>
      <rPr>
        <sz val="8"/>
        <color rgb="FF232323"/>
        <rFont val="Arial"/>
        <family val="2"/>
      </rPr>
      <t>01-0208-7193</t>
    </r>
  </si>
  <si>
    <r>
      <rPr>
        <sz val="8"/>
        <color rgb="FF232323"/>
        <rFont val="Arial Narrow"/>
        <family val="2"/>
      </rPr>
      <t>Utilities -Telephone</t>
    </r>
  </si>
  <si>
    <r>
      <rPr>
        <sz val="8"/>
        <color rgb="FF232323"/>
        <rFont val="Arial"/>
        <family val="2"/>
      </rPr>
      <t>01-0208-7194</t>
    </r>
  </si>
  <si>
    <r>
      <rPr>
        <sz val="8"/>
        <color rgb="FF232323"/>
        <rFont val="Arial Narrow"/>
        <family val="2"/>
      </rPr>
      <t>Utilities -Trash</t>
    </r>
  </si>
  <si>
    <r>
      <rPr>
        <b/>
        <sz val="10"/>
        <color rgb="FF383838"/>
        <rFont val="Arial Narrow"/>
        <family val="2"/>
      </rPr>
      <t xml:space="preserve">Account </t>
    </r>
    <r>
      <rPr>
        <b/>
        <sz val="10"/>
        <color rgb="FF494949"/>
        <rFont val="Arial Narrow"/>
        <family val="2"/>
      </rPr>
      <t>01-0208</t>
    </r>
  </si>
  <si>
    <t xml:space="preserve">Parks and Recreation </t>
  </si>
  <si>
    <t>-</t>
  </si>
  <si>
    <t>.</t>
  </si>
  <si>
    <t>Grant Proceeds</t>
  </si>
  <si>
    <t>lnterfund Transfers</t>
  </si>
  <si>
    <t>Total Revenue and OFS:</t>
  </si>
  <si>
    <t>Gross Payroll:</t>
  </si>
  <si>
    <t>Payroll Taxes - FICA</t>
  </si>
  <si>
    <t>Employee Benefits - Health Ins</t>
  </si>
  <si>
    <t>Travel and Lodging</t>
  </si>
  <si>
    <r>
      <rPr>
        <sz val="8"/>
        <color rgb="FF595959"/>
        <rFont val="Arial Narrow"/>
        <family val="2"/>
      </rPr>
      <t>.</t>
    </r>
  </si>
  <si>
    <t>Colorado City Metropolitan District
Parks and Recreation 
2025 Budget DRAFT</t>
  </si>
  <si>
    <r>
      <rPr>
        <sz val="8"/>
        <color rgb="FF3D3D3D"/>
        <rFont val="Arial"/>
        <family val="2"/>
      </rPr>
      <t>01-0208-7710</t>
    </r>
  </si>
  <si>
    <r>
      <rPr>
        <sz val="8"/>
        <color rgb="FF232323"/>
        <rFont val="Arial Narrow"/>
        <family val="2"/>
      </rPr>
      <t>Capital Outlays</t>
    </r>
  </si>
  <si>
    <r>
      <rPr>
        <sz val="8"/>
        <color rgb="FF232323"/>
        <rFont val="Arial"/>
        <family val="2"/>
      </rPr>
      <t>01-0208-7720</t>
    </r>
  </si>
  <si>
    <r>
      <rPr>
        <sz val="8"/>
        <color rgb="FF525252"/>
        <rFont val="Arial Narrow"/>
        <family val="2"/>
      </rPr>
      <t>-</t>
    </r>
  </si>
  <si>
    <r>
      <rPr>
        <sz val="13.5"/>
        <color rgb="FF626262"/>
        <rFont val="Arial Narrow"/>
        <family val="2"/>
      </rPr>
      <t>-</t>
    </r>
  </si>
  <si>
    <r>
      <rPr>
        <b/>
        <sz val="8"/>
        <color rgb="FF232323"/>
        <rFont val="Arial"/>
        <family val="2"/>
      </rPr>
      <t>TBD  Depreciation</t>
    </r>
  </si>
  <si>
    <r>
      <rPr>
        <sz val="13"/>
        <color rgb="FF757575"/>
        <rFont val="Arial Narrow"/>
        <family val="2"/>
      </rPr>
      <t>-</t>
    </r>
  </si>
  <si>
    <r>
      <rPr>
        <sz val="8"/>
        <color rgb="FF3D3D3D"/>
        <rFont val="Arial Narrow"/>
        <family val="2"/>
      </rPr>
      <t xml:space="preserve">Total </t>
    </r>
    <r>
      <rPr>
        <sz val="8"/>
        <color rgb="FF232323"/>
        <rFont val="Arial Narrow"/>
        <family val="2"/>
      </rPr>
      <t>Capital Expenditures</t>
    </r>
  </si>
  <si>
    <r>
      <rPr>
        <sz val="8"/>
        <color rgb="FF3D3D3D"/>
        <rFont val="Arial"/>
        <family val="2"/>
      </rPr>
      <t>01-0208-7910</t>
    </r>
  </si>
  <si>
    <r>
      <rPr>
        <b/>
        <sz val="8"/>
        <color rgb="FF232323"/>
        <rFont val="Arial Narrow"/>
        <family val="2"/>
      </rPr>
      <t xml:space="preserve">Excess (Deficiency) of Revenues
Over(Under) </t>
    </r>
    <r>
      <rPr>
        <b/>
        <sz val="8"/>
        <color rgb="FF3D3D3D"/>
        <rFont val="Arial Narrow"/>
        <family val="2"/>
      </rPr>
      <t>Expenditures</t>
    </r>
  </si>
  <si>
    <t>Capital Projects</t>
  </si>
  <si>
    <t>Total expenditures</t>
  </si>
  <si>
    <r>
      <rPr>
        <b/>
        <sz val="10"/>
        <color rgb="FF383838"/>
        <rFont val="Arial Narrow"/>
        <family val="2"/>
      </rPr>
      <t xml:space="preserve">Account </t>
    </r>
    <r>
      <rPr>
        <b/>
        <sz val="10"/>
        <color rgb="FF494949"/>
        <rFont val="Arial Narrow"/>
        <family val="2"/>
      </rPr>
      <t>01-6000</t>
    </r>
  </si>
  <si>
    <t xml:space="preserve">Roads </t>
  </si>
  <si>
    <r>
      <rPr>
        <sz val="8"/>
        <color rgb="FF1F1F1F"/>
        <rFont val="Arial"/>
        <family val="2"/>
      </rPr>
      <t>01-6000-4110</t>
    </r>
  </si>
  <si>
    <r>
      <rPr>
        <sz val="8"/>
        <color rgb="FF1F1F1F"/>
        <rFont val="Arial"/>
        <family val="2"/>
      </rPr>
      <t>01-6000-6110</t>
    </r>
  </si>
  <si>
    <r>
      <rPr>
        <sz val="8"/>
        <color rgb="FF1F1F1F"/>
        <rFont val="Arial"/>
        <family val="2"/>
      </rPr>
      <t>01-6000-6112</t>
    </r>
  </si>
  <si>
    <r>
      <rPr>
        <sz val="8"/>
        <color rgb="FF1F1F1F"/>
        <rFont val="Arial"/>
        <family val="2"/>
      </rPr>
      <t>01-6000-6113</t>
    </r>
  </si>
  <si>
    <r>
      <rPr>
        <sz val="8"/>
        <color rgb="FF1F1F1F"/>
        <rFont val="Arial"/>
        <family val="2"/>
      </rPr>
      <t>01-6000-6114</t>
    </r>
  </si>
  <si>
    <r>
      <rPr>
        <sz val="8"/>
        <color rgb="FF313131"/>
        <rFont val="Arial"/>
        <family val="2"/>
      </rPr>
      <t>01-6000-6115</t>
    </r>
  </si>
  <si>
    <t>Water</t>
  </si>
  <si>
    <r>
      <rPr>
        <b/>
        <sz val="10"/>
        <color rgb="FF383838"/>
        <rFont val="Arial Narrow"/>
        <family val="2"/>
      </rPr>
      <t xml:space="preserve">Account </t>
    </r>
    <r>
      <rPr>
        <b/>
        <sz val="10"/>
        <color rgb="FF494949"/>
        <rFont val="Arial Narrow"/>
        <family val="2"/>
      </rPr>
      <t>02-0100</t>
    </r>
  </si>
  <si>
    <r>
      <rPr>
        <sz val="8"/>
        <color rgb="FF2A2A2A"/>
        <rFont val="Arial"/>
        <family val="2"/>
      </rPr>
      <t>02-0100-4130</t>
    </r>
  </si>
  <si>
    <r>
      <rPr>
        <sz val="8"/>
        <color rgb="FF2A2A2A"/>
        <rFont val="Arial Narrow"/>
        <family val="2"/>
      </rPr>
      <t>Impact Fees</t>
    </r>
  </si>
  <si>
    <r>
      <rPr>
        <sz val="8"/>
        <color rgb="FF2A2A2A"/>
        <rFont val="Arial"/>
        <family val="2"/>
      </rPr>
      <t>02-0100-4131</t>
    </r>
  </si>
  <si>
    <r>
      <rPr>
        <sz val="8"/>
        <color rgb="FF2A2A2A"/>
        <rFont val="Arial Narrow"/>
        <family val="2"/>
      </rPr>
      <t>Tap Fees</t>
    </r>
  </si>
  <si>
    <r>
      <rPr>
        <sz val="8"/>
        <color rgb="FF2A2A2A"/>
        <rFont val="Arial"/>
        <family val="2"/>
      </rPr>
      <t>02-0100-4510</t>
    </r>
  </si>
  <si>
    <r>
      <rPr>
        <sz val="8"/>
        <color rgb="FF2A2A2A"/>
        <rFont val="Arial Narrow"/>
        <family val="2"/>
      </rPr>
      <t xml:space="preserve">Charges </t>
    </r>
    <r>
      <rPr>
        <sz val="8"/>
        <color rgb="FF3D3D3D"/>
        <rFont val="Arial Narrow"/>
        <family val="2"/>
      </rPr>
      <t xml:space="preserve">for </t>
    </r>
    <r>
      <rPr>
        <sz val="8"/>
        <color rgb="FF2A2A2A"/>
        <rFont val="Arial Narrow"/>
        <family val="2"/>
      </rPr>
      <t>Services</t>
    </r>
  </si>
  <si>
    <r>
      <rPr>
        <sz val="8"/>
        <color rgb="FF2A2A2A"/>
        <rFont val="Arial"/>
        <family val="2"/>
      </rPr>
      <t>02-0100-4515</t>
    </r>
  </si>
  <si>
    <r>
      <rPr>
        <sz val="8"/>
        <color rgb="FF2A2A2A"/>
        <rFont val="Arial Narrow"/>
        <family val="2"/>
      </rPr>
      <t>Bulk Water</t>
    </r>
  </si>
  <si>
    <r>
      <rPr>
        <sz val="8"/>
        <color rgb="FF3D3D3D"/>
        <rFont val="Arial"/>
        <family val="2"/>
      </rPr>
      <t>02-0100-4516</t>
    </r>
  </si>
  <si>
    <r>
      <rPr>
        <sz val="8"/>
        <color rgb="FF2A2A2A"/>
        <rFont val="Arial Narrow"/>
        <family val="2"/>
      </rPr>
      <t>Set Up Fees</t>
    </r>
  </si>
  <si>
    <r>
      <rPr>
        <sz val="8"/>
        <color rgb="FF2A2A2A"/>
        <rFont val="Arial"/>
        <family val="2"/>
      </rPr>
      <t>02-0100-4517</t>
    </r>
  </si>
  <si>
    <r>
      <rPr>
        <sz val="8"/>
        <color rgb="FF2A2A2A"/>
        <rFont val="Arial Narrow"/>
        <family val="2"/>
      </rPr>
      <t>Penalties</t>
    </r>
  </si>
  <si>
    <r>
      <rPr>
        <sz val="8"/>
        <color rgb="FF2A2A2A"/>
        <rFont val="Arial"/>
        <family val="2"/>
      </rPr>
      <t>02-0100-4910</t>
    </r>
  </si>
  <si>
    <r>
      <rPr>
        <sz val="8"/>
        <color rgb="FF2A2A2A"/>
        <rFont val="Arial Narrow"/>
        <family val="2"/>
      </rPr>
      <t>Misc</t>
    </r>
    <r>
      <rPr>
        <sz val="8"/>
        <color rgb="FF8C8C8C"/>
        <rFont val="Arial Narrow"/>
        <family val="2"/>
      </rPr>
      <t xml:space="preserve">. </t>
    </r>
    <r>
      <rPr>
        <sz val="8"/>
        <color rgb="FF2A2A2A"/>
        <rFont val="Arial Narrow"/>
        <family val="2"/>
      </rPr>
      <t>Income</t>
    </r>
  </si>
  <si>
    <r>
      <rPr>
        <sz val="8"/>
        <color rgb="FF2A2A2A"/>
        <rFont val="Arial"/>
        <family val="2"/>
      </rPr>
      <t>02-0100-5010</t>
    </r>
  </si>
  <si>
    <r>
      <rPr>
        <sz val="8"/>
        <color rgb="FF2A2A2A"/>
        <rFont val="Arial"/>
        <family val="2"/>
      </rPr>
      <t>02-0100-5110</t>
    </r>
  </si>
  <si>
    <r>
      <rPr>
        <sz val="8"/>
        <color rgb="FF2A2A2A"/>
        <rFont val="Arial Narrow"/>
        <family val="2"/>
      </rPr>
      <t xml:space="preserve">Water </t>
    </r>
    <r>
      <rPr>
        <sz val="8"/>
        <color rgb="FF3D3D3D"/>
        <rFont val="Arial Narrow"/>
        <family val="2"/>
      </rPr>
      <t>Fees</t>
    </r>
  </si>
  <si>
    <r>
      <rPr>
        <sz val="8"/>
        <color rgb="FF2A2A2A"/>
        <rFont val="Arial"/>
        <family val="2"/>
      </rPr>
      <t>02-0100-5200</t>
    </r>
  </si>
  <si>
    <r>
      <rPr>
        <sz val="8"/>
        <color rgb="FF2A2A2A"/>
        <rFont val="Arial Narrow"/>
        <family val="2"/>
      </rPr>
      <t>Interest</t>
    </r>
  </si>
  <si>
    <r>
      <rPr>
        <sz val="8"/>
        <color rgb="FF2A2A2A"/>
        <rFont val="Arial"/>
        <family val="2"/>
      </rPr>
      <t>02-0100-5300</t>
    </r>
  </si>
  <si>
    <r>
      <rPr>
        <sz val="8"/>
        <color rgb="FF2A2A2A"/>
        <rFont val="Arial Narrow"/>
        <family val="2"/>
      </rPr>
      <t>Lease Income</t>
    </r>
  </si>
  <si>
    <r>
      <rPr>
        <sz val="8"/>
        <color rgb="FF2A2A2A"/>
        <rFont val="Arial"/>
        <family val="2"/>
      </rPr>
      <t>02-0100-5601</t>
    </r>
  </si>
  <si>
    <r>
      <rPr>
        <sz val="8"/>
        <color rgb="FF2A2A2A"/>
        <rFont val="Arial"/>
        <family val="2"/>
      </rPr>
      <t>02-0100-5700</t>
    </r>
  </si>
  <si>
    <r>
      <rPr>
        <sz val="8"/>
        <color rgb="FF2A2A2A"/>
        <rFont val="Arial Narrow"/>
        <family val="2"/>
      </rPr>
      <t>Gain or Loss on Sale of Assets</t>
    </r>
  </si>
  <si>
    <r>
      <rPr>
        <sz val="8"/>
        <color rgb="FF8C8C8C"/>
        <rFont val="Arial Narrow"/>
        <family val="2"/>
      </rPr>
      <t>-</t>
    </r>
  </si>
  <si>
    <r>
      <rPr>
        <sz val="8"/>
        <color rgb="FF2A2A2A"/>
        <rFont val="Arial"/>
        <family val="2"/>
      </rPr>
      <t>02-0100-5800</t>
    </r>
  </si>
  <si>
    <r>
      <rPr>
        <sz val="8"/>
        <color rgb="FF2A2A2A"/>
        <rFont val="Arial Narrow"/>
        <family val="2"/>
      </rPr>
      <t>Insurance Proceeds</t>
    </r>
  </si>
  <si>
    <r>
      <rPr>
        <sz val="8"/>
        <color rgb="FF3D3D3D"/>
        <rFont val="Arial"/>
        <family val="2"/>
      </rPr>
      <t>02-0100-5910</t>
    </r>
  </si>
  <si>
    <r>
      <rPr>
        <sz val="8"/>
        <color rgb="FF2A2A2A"/>
        <rFont val="Arial Narrow"/>
        <family val="2"/>
      </rPr>
      <t>lnterfund Transfers</t>
    </r>
  </si>
  <si>
    <r>
      <rPr>
        <b/>
        <sz val="8"/>
        <color rgb="FF3D3D3D"/>
        <rFont val="Arial Narrow"/>
        <family val="2"/>
      </rPr>
      <t xml:space="preserve">Total </t>
    </r>
    <r>
      <rPr>
        <b/>
        <sz val="8"/>
        <color rgb="FF2A2A2A"/>
        <rFont val="Arial Narrow"/>
        <family val="2"/>
      </rPr>
      <t>Revenue and OFS:</t>
    </r>
  </si>
  <si>
    <r>
      <rPr>
        <sz val="8"/>
        <color rgb="FF2A2A2A"/>
        <rFont val="Arial"/>
        <family val="2"/>
      </rPr>
      <t>02-0100-6110</t>
    </r>
  </si>
  <si>
    <r>
      <rPr>
        <sz val="8"/>
        <color rgb="FF2A2A2A"/>
        <rFont val="Arial Narrow"/>
        <family val="2"/>
      </rPr>
      <t>Salaries</t>
    </r>
  </si>
  <si>
    <r>
      <rPr>
        <sz val="8"/>
        <color rgb="FF3D3D3D"/>
        <rFont val="Arial"/>
        <family val="2"/>
      </rPr>
      <t>02-0100-6112</t>
    </r>
  </si>
  <si>
    <r>
      <rPr>
        <sz val="8"/>
        <color rgb="FF2A2A2A"/>
        <rFont val="Arial Narrow"/>
        <family val="2"/>
      </rPr>
      <t>Hourly Wages</t>
    </r>
  </si>
  <si>
    <r>
      <rPr>
        <sz val="8"/>
        <color rgb="FF3D3D3D"/>
        <rFont val="Arial"/>
        <family val="2"/>
      </rPr>
      <t>02-0100-6113</t>
    </r>
  </si>
  <si>
    <r>
      <rPr>
        <sz val="8"/>
        <color rgb="FF2A2A2A"/>
        <rFont val="Arial"/>
        <family val="2"/>
      </rPr>
      <t>02-0100-6114</t>
    </r>
  </si>
  <si>
    <r>
      <rPr>
        <sz val="8"/>
        <color rgb="FF2A2A2A"/>
        <rFont val="Arial"/>
        <family val="2"/>
      </rPr>
      <t>02-0100-6115</t>
    </r>
  </si>
  <si>
    <r>
      <rPr>
        <sz val="8"/>
        <color rgb="FF2A2A2A"/>
        <rFont val="Arial Narrow"/>
        <family val="2"/>
      </rPr>
      <t>Overtime Pay</t>
    </r>
  </si>
  <si>
    <r>
      <rPr>
        <sz val="8"/>
        <color rgb="FF3D3D3D"/>
        <rFont val="Arial"/>
        <family val="2"/>
      </rPr>
      <t>02-0100-6116</t>
    </r>
  </si>
  <si>
    <r>
      <rPr>
        <sz val="8"/>
        <color rgb="FF2A2A2A"/>
        <rFont val="Arial Narrow"/>
        <family val="2"/>
      </rPr>
      <t>Doubletime</t>
    </r>
  </si>
  <si>
    <r>
      <rPr>
        <sz val="8"/>
        <color rgb="FF2A2A2A"/>
        <rFont val="Arial"/>
        <family val="2"/>
      </rPr>
      <t>02-0100-6210</t>
    </r>
  </si>
  <si>
    <r>
      <rPr>
        <sz val="8"/>
        <color rgb="FF2A2A2A"/>
        <rFont val="Arial Narrow"/>
        <family val="2"/>
      </rPr>
      <t>PayrollTaxes--FICA</t>
    </r>
  </si>
  <si>
    <r>
      <rPr>
        <sz val="8"/>
        <color rgb="FF2A2A2A"/>
        <rFont val="Arial"/>
        <family val="2"/>
      </rPr>
      <t>02-0100-6211</t>
    </r>
  </si>
  <si>
    <r>
      <rPr>
        <sz val="8"/>
        <color rgb="FF2A2A2A"/>
        <rFont val="Arial Narrow"/>
        <family val="2"/>
      </rPr>
      <t>PayrollTaxes-- Medicare</t>
    </r>
  </si>
  <si>
    <r>
      <rPr>
        <sz val="8"/>
        <color rgb="FF3D3D3D"/>
        <rFont val="Arial"/>
        <family val="2"/>
      </rPr>
      <t>02-0100-6212</t>
    </r>
  </si>
  <si>
    <r>
      <rPr>
        <sz val="8"/>
        <color rgb="FF2A2A2A"/>
        <rFont val="Arial Narrow"/>
        <family val="2"/>
      </rPr>
      <t>PayrollTaxes--SUTA</t>
    </r>
  </si>
  <si>
    <r>
      <rPr>
        <sz val="8"/>
        <color rgb="FF2A2A2A"/>
        <rFont val="Arial"/>
        <family val="2"/>
      </rPr>
      <t>02-0100-6310</t>
    </r>
  </si>
  <si>
    <r>
      <rPr>
        <sz val="8"/>
        <color rgb="FF2A2A2A"/>
        <rFont val="Arial Narrow"/>
        <family val="2"/>
      </rPr>
      <t xml:space="preserve">Employee Benefits•· Health </t>
    </r>
    <r>
      <rPr>
        <sz val="8"/>
        <color rgb="FF3D3D3D"/>
        <rFont val="Arial Narrow"/>
        <family val="2"/>
      </rPr>
      <t>Ins</t>
    </r>
  </si>
  <si>
    <r>
      <rPr>
        <sz val="8"/>
        <color rgb="FF2A2A2A"/>
        <rFont val="Arial"/>
        <family val="2"/>
      </rPr>
      <t>02-0100-6311</t>
    </r>
  </si>
  <si>
    <r>
      <rPr>
        <sz val="8"/>
        <color rgb="FF2A2A2A"/>
        <rFont val="Arial Narrow"/>
        <family val="2"/>
      </rPr>
      <t>Workman's Comp Insurance</t>
    </r>
  </si>
  <si>
    <r>
      <rPr>
        <sz val="8"/>
        <color rgb="FF2A2A2A"/>
        <rFont val="Arial"/>
        <family val="2"/>
      </rPr>
      <t>02-0100-6312</t>
    </r>
  </si>
  <si>
    <r>
      <rPr>
        <sz val="8"/>
        <color rgb="FF2A2A2A"/>
        <rFont val="Arial Narrow"/>
        <family val="2"/>
      </rPr>
      <t>Emp Benefits--Retirement</t>
    </r>
  </si>
  <si>
    <r>
      <rPr>
        <sz val="8"/>
        <color rgb="FF3D3D3D"/>
        <rFont val="Arial"/>
        <family val="2"/>
      </rPr>
      <t>02-0100-6313</t>
    </r>
  </si>
  <si>
    <r>
      <rPr>
        <sz val="8"/>
        <color rgb="FF2A2A2A"/>
        <rFont val="Arial Narrow"/>
        <family val="2"/>
      </rPr>
      <t>Emp Benefits--Accrued Vac Pa</t>
    </r>
  </si>
  <si>
    <r>
      <rPr>
        <sz val="8"/>
        <color rgb="FF3D3D3D"/>
        <rFont val="Arial"/>
        <family val="2"/>
      </rPr>
      <t>02-0100-6314</t>
    </r>
  </si>
  <si>
    <r>
      <rPr>
        <sz val="8"/>
        <color rgb="FF2A2A2A"/>
        <rFont val="Arial Narrow"/>
        <family val="2"/>
      </rPr>
      <t>Emp Benefits •· Accrued Sick P</t>
    </r>
  </si>
  <si>
    <r>
      <rPr>
        <sz val="8"/>
        <color rgb="FF2A2A2A"/>
        <rFont val="Arial"/>
        <family val="2"/>
      </rPr>
      <t>02-0100-6320</t>
    </r>
  </si>
  <si>
    <r>
      <rPr>
        <sz val="8"/>
        <color rgb="FF2A2A2A"/>
        <rFont val="Arial Narrow"/>
        <family val="2"/>
      </rPr>
      <t>Training</t>
    </r>
  </si>
  <si>
    <r>
      <rPr>
        <sz val="8"/>
        <color rgb="FF2A2A2A"/>
        <rFont val="Arial"/>
        <family val="2"/>
      </rPr>
      <t>02-0100-6322</t>
    </r>
  </si>
  <si>
    <r>
      <rPr>
        <sz val="8"/>
        <color rgb="FF2A2A2A"/>
        <rFont val="Arial"/>
        <family val="2"/>
      </rPr>
      <t>02</t>
    </r>
    <r>
      <rPr>
        <sz val="8"/>
        <color rgb="FF565656"/>
        <rFont val="Arial"/>
        <family val="2"/>
      </rPr>
      <t>-</t>
    </r>
    <r>
      <rPr>
        <sz val="8"/>
        <color rgb="FF2A2A2A"/>
        <rFont val="Arial"/>
        <family val="2"/>
      </rPr>
      <t>0100-6323</t>
    </r>
  </si>
  <si>
    <r>
      <rPr>
        <sz val="8"/>
        <color rgb="FF2A2A2A"/>
        <rFont val="Arial Narrow"/>
        <family val="2"/>
      </rPr>
      <t>Meals</t>
    </r>
  </si>
  <si>
    <r>
      <rPr>
        <sz val="8"/>
        <color rgb="FF2A2A2A"/>
        <rFont val="Arial"/>
        <family val="2"/>
      </rPr>
      <t>02-0100-7110</t>
    </r>
  </si>
  <si>
    <r>
      <rPr>
        <sz val="8"/>
        <color rgb="FF2A2A2A"/>
        <rFont val="Arial Narrow"/>
        <family val="2"/>
      </rPr>
      <t>Advertising</t>
    </r>
  </si>
  <si>
    <r>
      <rPr>
        <sz val="8"/>
        <color rgb="FF3D3D3D"/>
        <rFont val="Arial"/>
        <family val="2"/>
      </rPr>
      <t>02-0100-7111</t>
    </r>
  </si>
  <si>
    <r>
      <rPr>
        <sz val="8"/>
        <color rgb="FF2A2A2A"/>
        <rFont val="Arial Narrow"/>
        <family val="2"/>
      </rPr>
      <t>Bad Debt Write Offs</t>
    </r>
  </si>
  <si>
    <r>
      <rPr>
        <sz val="8"/>
        <color rgb="FF2A2A2A"/>
        <rFont val="Arial"/>
        <family val="2"/>
      </rPr>
      <t>02-0100-7120</t>
    </r>
  </si>
  <si>
    <r>
      <rPr>
        <sz val="8"/>
        <color rgb="FF2A2A2A"/>
        <rFont val="Arial Narrow"/>
        <family val="2"/>
      </rPr>
      <t>Bank Fees and Other Penalties</t>
    </r>
  </si>
  <si>
    <r>
      <rPr>
        <sz val="8"/>
        <color rgb="FF2A2A2A"/>
        <rFont val="Arial"/>
        <family val="2"/>
      </rPr>
      <t>02-0100-7122</t>
    </r>
  </si>
  <si>
    <r>
      <rPr>
        <sz val="8"/>
        <color rgb="FF3D3D3D"/>
        <rFont val="Arial Narrow"/>
        <family val="2"/>
      </rPr>
      <t>Outside Service Fees-Plant</t>
    </r>
  </si>
  <si>
    <r>
      <rPr>
        <sz val="8"/>
        <color rgb="FF2A2A2A"/>
        <rFont val="Arial"/>
        <family val="2"/>
      </rPr>
      <t>02</t>
    </r>
    <r>
      <rPr>
        <sz val="8"/>
        <color rgb="FF565656"/>
        <rFont val="Arial"/>
        <family val="2"/>
      </rPr>
      <t>-</t>
    </r>
    <r>
      <rPr>
        <sz val="8"/>
        <color rgb="FF2A2A2A"/>
        <rFont val="Arial"/>
        <family val="2"/>
      </rPr>
      <t>0100-7126</t>
    </r>
  </si>
  <si>
    <r>
      <rPr>
        <sz val="8"/>
        <color rgb="FF3D3D3D"/>
        <rFont val="Arial Narrow"/>
        <family val="2"/>
      </rPr>
      <t>Outside Service Fees-Maintenance</t>
    </r>
  </si>
  <si>
    <r>
      <rPr>
        <sz val="8"/>
        <color rgb="FF2A2A2A"/>
        <rFont val="Arial"/>
        <family val="2"/>
      </rPr>
      <t>02-0100-7124</t>
    </r>
  </si>
  <si>
    <r>
      <rPr>
        <sz val="8"/>
        <color rgb="FF2A2A2A"/>
        <rFont val="Arial Narrow"/>
        <family val="2"/>
      </rPr>
      <t>Membership Dues</t>
    </r>
  </si>
  <si>
    <r>
      <rPr>
        <sz val="8"/>
        <color rgb="FF2A2A2A"/>
        <rFont val="Arial"/>
        <family val="2"/>
      </rPr>
      <t>02-0100-7125</t>
    </r>
  </si>
  <si>
    <r>
      <rPr>
        <sz val="8"/>
        <color rgb="FF2A2A2A"/>
        <rFont val="Arial Narrow"/>
        <family val="2"/>
      </rPr>
      <t>Taxes and Licenses</t>
    </r>
  </si>
  <si>
    <r>
      <rPr>
        <sz val="8"/>
        <color rgb="FF2A2A2A"/>
        <rFont val="Arial"/>
        <family val="2"/>
      </rPr>
      <t>02-0100-7140</t>
    </r>
  </si>
  <si>
    <r>
      <rPr>
        <sz val="8"/>
        <color rgb="FF3D3D3D"/>
        <rFont val="Arial"/>
        <family val="2"/>
      </rPr>
      <t>02-0100-7141</t>
    </r>
  </si>
  <si>
    <r>
      <rPr>
        <sz val="8"/>
        <color rgb="FF3D3D3D"/>
        <rFont val="Arial"/>
        <family val="2"/>
      </rPr>
      <t>02-0100-7143</t>
    </r>
  </si>
  <si>
    <r>
      <rPr>
        <sz val="8"/>
        <color rgb="FF2A2A2A"/>
        <rFont val="Arial"/>
        <family val="2"/>
      </rPr>
      <t>02-0100-7144</t>
    </r>
  </si>
  <si>
    <r>
      <rPr>
        <sz val="8"/>
        <color rgb="FF2A2A2A"/>
        <rFont val="Arial Narrow"/>
        <family val="2"/>
      </rPr>
      <t>Insurance</t>
    </r>
  </si>
  <si>
    <r>
      <rPr>
        <sz val="8"/>
        <color rgb="FF2A2A2A"/>
        <rFont val="Arial"/>
        <family val="2"/>
      </rPr>
      <t>02-0100-7145</t>
    </r>
  </si>
  <si>
    <r>
      <rPr>
        <sz val="8"/>
        <color rgb="FF2A2A2A"/>
        <rFont val="Arial Narrow"/>
        <family val="2"/>
      </rPr>
      <t>Bond Expense</t>
    </r>
  </si>
  <si>
    <r>
      <rPr>
        <sz val="8"/>
        <color rgb="FF2A2A2A"/>
        <rFont val="Arial"/>
        <family val="2"/>
      </rPr>
      <t>02-0100-7150</t>
    </r>
  </si>
  <si>
    <r>
      <rPr>
        <sz val="8"/>
        <color rgb="FF3D3D3D"/>
        <rFont val="Arial Narrow"/>
        <family val="2"/>
      </rPr>
      <t>Operatinq Supplies-Plant</t>
    </r>
  </si>
  <si>
    <r>
      <rPr>
        <sz val="8"/>
        <color rgb="FF2A2A2A"/>
        <rFont val="Arial"/>
        <family val="2"/>
      </rPr>
      <t>02-0100-7156</t>
    </r>
  </si>
  <si>
    <r>
      <rPr>
        <sz val="8"/>
        <color rgb="FF3D3D3D"/>
        <rFont val="Arial Narrow"/>
        <family val="2"/>
      </rPr>
      <t>Operatinq Supplies-Maintenance</t>
    </r>
  </si>
  <si>
    <r>
      <rPr>
        <sz val="8"/>
        <color rgb="FF2A2A2A"/>
        <rFont val="Arial"/>
        <family val="2"/>
      </rPr>
      <t>02-0100-7151</t>
    </r>
  </si>
  <si>
    <r>
      <rPr>
        <sz val="8"/>
        <color rgb="FF2A2A2A"/>
        <rFont val="Arial Narrow"/>
        <family val="2"/>
      </rPr>
      <t>Fuels &amp; Lubricants</t>
    </r>
  </si>
  <si>
    <r>
      <rPr>
        <sz val="8"/>
        <color rgb="FF3D3D3D"/>
        <rFont val="Arial"/>
        <family val="2"/>
      </rPr>
      <t>02-0100-7152</t>
    </r>
  </si>
  <si>
    <r>
      <rPr>
        <sz val="8"/>
        <color rgb="FF2A2A2A"/>
        <rFont val="Arial Narrow"/>
        <family val="2"/>
      </rPr>
      <t>Rent Expense</t>
    </r>
  </si>
  <si>
    <r>
      <rPr>
        <sz val="8"/>
        <color rgb="FF3D3D3D"/>
        <rFont val="Arial"/>
        <family val="2"/>
      </rPr>
      <t>02-0100-7154</t>
    </r>
  </si>
  <si>
    <r>
      <rPr>
        <sz val="8"/>
        <color rgb="FF2A2A2A"/>
        <rFont val="Arial Narrow"/>
        <family val="2"/>
      </rPr>
      <t>Office Supplies</t>
    </r>
  </si>
  <si>
    <r>
      <rPr>
        <sz val="8"/>
        <color rgb="FF3D3D3D"/>
        <rFont val="Arial"/>
        <family val="2"/>
      </rPr>
      <t>02-0100-7155</t>
    </r>
  </si>
  <si>
    <r>
      <rPr>
        <sz val="8"/>
        <color rgb="FF2A2A2A"/>
        <rFont val="Arial Narrow"/>
        <family val="2"/>
      </rPr>
      <t>Janitorial Supplies</t>
    </r>
  </si>
  <si>
    <r>
      <rPr>
        <sz val="8"/>
        <color rgb="FF363636"/>
        <rFont val="Arial"/>
        <family val="2"/>
      </rPr>
      <t>Account 02-0100</t>
    </r>
  </si>
  <si>
    <r>
      <rPr>
        <sz val="8"/>
        <color rgb="FF363636"/>
        <rFont val="Arial"/>
        <family val="2"/>
      </rPr>
      <t>02-0100-7184</t>
    </r>
  </si>
  <si>
    <r>
      <rPr>
        <sz val="8"/>
        <color rgb="FF212121"/>
        <rFont val="Arial"/>
        <family val="2"/>
      </rPr>
      <t>02-0100-7186</t>
    </r>
  </si>
  <si>
    <r>
      <rPr>
        <sz val="8"/>
        <color rgb="FF363636"/>
        <rFont val="Arial Narrow"/>
        <family val="2"/>
      </rPr>
      <t xml:space="preserve">Facilities </t>
    </r>
    <r>
      <rPr>
        <sz val="8"/>
        <color rgb="FF212121"/>
        <rFont val="Arial Narrow"/>
        <family val="2"/>
      </rPr>
      <t>Repairs/Maintenance</t>
    </r>
  </si>
  <si>
    <r>
      <rPr>
        <sz val="8"/>
        <color rgb="FF7E7E7E"/>
        <rFont val="Arial Narrow"/>
        <family val="2"/>
      </rPr>
      <t>-</t>
    </r>
  </si>
  <si>
    <r>
      <rPr>
        <sz val="8"/>
        <color rgb="FF212121"/>
        <rFont val="Arial"/>
        <family val="2"/>
      </rPr>
      <t>02-0100-7190</t>
    </r>
  </si>
  <si>
    <r>
      <rPr>
        <sz val="8"/>
        <color rgb="FF212121"/>
        <rFont val="Arial Narrow"/>
        <family val="2"/>
      </rPr>
      <t>Utilities-- Electric</t>
    </r>
  </si>
  <si>
    <r>
      <rPr>
        <sz val="8"/>
        <color rgb="FF363636"/>
        <rFont val="Arial"/>
        <family val="2"/>
      </rPr>
      <t>02-0100-7191</t>
    </r>
  </si>
  <si>
    <r>
      <rPr>
        <sz val="8"/>
        <color rgb="FF212121"/>
        <rFont val="Arial Narrow"/>
        <family val="2"/>
      </rPr>
      <t>Utilities-- Natural Gas</t>
    </r>
  </si>
  <si>
    <r>
      <rPr>
        <sz val="8"/>
        <color rgb="FF363636"/>
        <rFont val="Arial"/>
        <family val="2"/>
      </rPr>
      <t>02-0100-7192</t>
    </r>
  </si>
  <si>
    <r>
      <rPr>
        <sz val="8"/>
        <color rgb="FF212121"/>
        <rFont val="Arial Narrow"/>
        <family val="2"/>
      </rPr>
      <t xml:space="preserve">Utilities </t>
    </r>
    <r>
      <rPr>
        <sz val="8"/>
        <color rgb="FF363636"/>
        <rFont val="Arial Narrow"/>
        <family val="2"/>
      </rPr>
      <t>--Water</t>
    </r>
  </si>
  <si>
    <r>
      <rPr>
        <sz val="8"/>
        <color rgb="FF363636"/>
        <rFont val="Arial"/>
        <family val="2"/>
      </rPr>
      <t>02-0100-7193</t>
    </r>
  </si>
  <si>
    <r>
      <rPr>
        <sz val="8"/>
        <color rgb="FF212121"/>
        <rFont val="Arial Narrow"/>
        <family val="2"/>
      </rPr>
      <t>Utilities--Telephone</t>
    </r>
  </si>
  <si>
    <r>
      <rPr>
        <sz val="8"/>
        <color rgb="FF212121"/>
        <rFont val="Arial"/>
        <family val="2"/>
      </rPr>
      <t>02-0100-7194</t>
    </r>
  </si>
  <si>
    <r>
      <rPr>
        <sz val="8"/>
        <color rgb="FF212121"/>
        <rFont val="Arial Narrow"/>
        <family val="2"/>
      </rPr>
      <t>Utilities--Trash</t>
    </r>
  </si>
  <si>
    <r>
      <rPr>
        <sz val="8"/>
        <color rgb="FF363636"/>
        <rFont val="Arial"/>
        <family val="2"/>
      </rPr>
      <t>02-0100-7500</t>
    </r>
  </si>
  <si>
    <r>
      <rPr>
        <sz val="8"/>
        <color rgb="FF212121"/>
        <rFont val="Arial Narrow"/>
        <family val="2"/>
      </rPr>
      <t>Interest Expense</t>
    </r>
  </si>
  <si>
    <r>
      <rPr>
        <sz val="8"/>
        <color rgb="FF212121"/>
        <rFont val="Arial"/>
        <family val="2"/>
      </rPr>
      <t>02-0100-7710</t>
    </r>
  </si>
  <si>
    <r>
      <rPr>
        <sz val="8"/>
        <color rgb="FF363636"/>
        <rFont val="Arial"/>
        <family val="2"/>
      </rPr>
      <t>02-0100-7711</t>
    </r>
  </si>
  <si>
    <r>
      <rPr>
        <sz val="8"/>
        <color rgb="FF363636"/>
        <rFont val="Arial"/>
        <family val="2"/>
      </rPr>
      <t>02-0100-7720</t>
    </r>
  </si>
  <si>
    <r>
      <rPr>
        <sz val="8"/>
        <color rgb="FF212121"/>
        <rFont val="Arial Narrow"/>
        <family val="2"/>
      </rPr>
      <t>Capital Projects</t>
    </r>
  </si>
  <si>
    <r>
      <rPr>
        <sz val="8"/>
        <color rgb="FF212121"/>
        <rFont val="Arial"/>
        <family val="2"/>
      </rPr>
      <t>02-0100</t>
    </r>
    <r>
      <rPr>
        <sz val="8"/>
        <color rgb="FF595959"/>
        <rFont val="Arial"/>
        <family val="2"/>
      </rPr>
      <t>-</t>
    </r>
    <r>
      <rPr>
        <sz val="8"/>
        <color rgb="FF363636"/>
        <rFont val="Arial"/>
        <family val="2"/>
      </rPr>
      <t>7724</t>
    </r>
  </si>
  <si>
    <r>
      <rPr>
        <sz val="8"/>
        <color rgb="FF212121"/>
        <rFont val="Arial"/>
        <family val="2"/>
      </rPr>
      <t>02-0100-</t>
    </r>
    <r>
      <rPr>
        <sz val="8"/>
        <color rgb="FF363636"/>
        <rFont val="Arial"/>
        <family val="2"/>
      </rPr>
      <t>7725</t>
    </r>
  </si>
  <si>
    <r>
      <rPr>
        <sz val="8"/>
        <color rgb="FF212121"/>
        <rFont val="Arial Narrow"/>
        <family val="2"/>
      </rPr>
      <t>Capital Projects-ARPA  Tanks</t>
    </r>
  </si>
  <si>
    <r>
      <rPr>
        <sz val="8"/>
        <color rgb="FF212121"/>
        <rFont val="Arial"/>
        <family val="2"/>
      </rPr>
      <t>02-0100-7726</t>
    </r>
  </si>
  <si>
    <r>
      <rPr>
        <sz val="8"/>
        <color rgb="FF212121"/>
        <rFont val="Arial Narrow"/>
        <family val="2"/>
      </rPr>
      <t>Capital Projects-ARPA  R Cloud</t>
    </r>
  </si>
  <si>
    <r>
      <rPr>
        <sz val="8"/>
        <color rgb="FF363636"/>
        <rFont val="Arial"/>
        <family val="2"/>
      </rPr>
      <t>02-0100-7727</t>
    </r>
  </si>
  <si>
    <r>
      <rPr>
        <sz val="8"/>
        <color rgb="FF212121"/>
        <rFont val="Arial Narrow"/>
        <family val="2"/>
      </rPr>
      <t>Capital Projects-ARPA  Talley</t>
    </r>
  </si>
  <si>
    <r>
      <rPr>
        <sz val="8"/>
        <color rgb="FF212121"/>
        <rFont val="Arial"/>
        <family val="2"/>
      </rPr>
      <t>02-0100-7728</t>
    </r>
  </si>
  <si>
    <r>
      <rPr>
        <sz val="8"/>
        <color rgb="FF212121"/>
        <rFont val="Arial Narrow"/>
        <family val="2"/>
      </rPr>
      <t xml:space="preserve">Capital proiects </t>
    </r>
    <r>
      <rPr>
        <sz val="8"/>
        <color rgb="FF363636"/>
        <rFont val="Arial Narrow"/>
        <family val="2"/>
      </rPr>
      <t xml:space="preserve">- </t>
    </r>
    <r>
      <rPr>
        <sz val="8"/>
        <color rgb="FF212121"/>
        <rFont val="Arial Narrow"/>
        <family val="2"/>
      </rPr>
      <t>Dam</t>
    </r>
  </si>
  <si>
    <r>
      <rPr>
        <sz val="8"/>
        <color rgb="FF212121"/>
        <rFont val="Arial"/>
        <family val="2"/>
      </rPr>
      <t>02-0100-7729</t>
    </r>
  </si>
  <si>
    <r>
      <rPr>
        <sz val="8"/>
        <color rgb="FF212121"/>
        <rFont val="Arial Narrow"/>
        <family val="2"/>
      </rPr>
      <t>Capital Projects - Pretreatment</t>
    </r>
  </si>
  <si>
    <r>
      <rPr>
        <sz val="8"/>
        <color rgb="FF363636"/>
        <rFont val="Arial"/>
        <family val="2"/>
      </rPr>
      <t>02-0100-7750</t>
    </r>
  </si>
  <si>
    <r>
      <rPr>
        <sz val="8"/>
        <color rgb="FF212121"/>
        <rFont val="Arial Narrow"/>
        <family val="2"/>
      </rPr>
      <t>Annual Debt Pavment</t>
    </r>
  </si>
  <si>
    <r>
      <rPr>
        <sz val="8"/>
        <color rgb="FF212121"/>
        <rFont val="Arial"/>
        <family val="2"/>
      </rPr>
      <t>02-0100-7752</t>
    </r>
  </si>
  <si>
    <r>
      <rPr>
        <sz val="8"/>
        <color rgb="FF212121"/>
        <rFont val="Arial Narrow"/>
        <family val="2"/>
      </rPr>
      <t>Capital Improvement Fund</t>
    </r>
  </si>
  <si>
    <r>
      <rPr>
        <sz val="8"/>
        <color rgb="FF212121"/>
        <rFont val="Arial Narrow"/>
        <family val="2"/>
      </rPr>
      <t>Total Capital expenditures</t>
    </r>
  </si>
  <si>
    <r>
      <rPr>
        <sz val="8"/>
        <color rgb="FF363636"/>
        <rFont val="Arial"/>
        <family val="2"/>
      </rPr>
      <t>02-0100-7690</t>
    </r>
  </si>
  <si>
    <r>
      <rPr>
        <sz val="8"/>
        <color rgb="FF363636"/>
        <rFont val="Arial Narrow"/>
        <family val="2"/>
      </rPr>
      <t>Depreciation</t>
    </r>
  </si>
  <si>
    <r>
      <rPr>
        <sz val="8"/>
        <color rgb="FF212121"/>
        <rFont val="Arial Narrow"/>
        <family val="2"/>
      </rPr>
      <t xml:space="preserve">lnterfund Oper Transfers </t>
    </r>
    <r>
      <rPr>
        <sz val="8"/>
        <color rgb="FF494949"/>
        <rFont val="Arial Narrow"/>
        <family val="2"/>
      </rPr>
      <t xml:space="preserve">-- </t>
    </r>
    <r>
      <rPr>
        <sz val="8"/>
        <color rgb="FF212121"/>
        <rFont val="Arial Narrow"/>
        <family val="2"/>
      </rPr>
      <t>Out</t>
    </r>
  </si>
  <si>
    <r>
      <rPr>
        <b/>
        <sz val="8"/>
        <color rgb="FF363636"/>
        <rFont val="Arial Narrow"/>
        <family val="2"/>
      </rPr>
      <t xml:space="preserve">total </t>
    </r>
    <r>
      <rPr>
        <b/>
        <sz val="8"/>
        <color rgb="FF212121"/>
        <rFont val="Arial Narrow"/>
        <family val="2"/>
      </rPr>
      <t>Expenditures</t>
    </r>
  </si>
  <si>
    <r>
      <rPr>
        <b/>
        <sz val="8"/>
        <color rgb="FF212121"/>
        <rFont val="Arial Narrow"/>
        <family val="2"/>
      </rPr>
      <t>Excess (Deficiency) of Revenues
Over(Under) Expenditures</t>
    </r>
  </si>
  <si>
    <r>
      <rPr>
        <sz val="8"/>
        <color rgb="FF3F3F3F"/>
        <rFont val="Arial Narrow"/>
        <family val="2"/>
      </rPr>
      <t>-</t>
    </r>
  </si>
  <si>
    <r>
      <rPr>
        <sz val="8"/>
        <color rgb="FF545454"/>
        <rFont val="Arial Narrow"/>
        <family val="2"/>
      </rPr>
      <t>-</t>
    </r>
  </si>
  <si>
    <r>
      <rPr>
        <sz val="8"/>
        <color rgb="FF2F2F2F"/>
        <rFont val="Arial Narrow"/>
        <family val="2"/>
      </rPr>
      <t>-</t>
    </r>
  </si>
  <si>
    <t>Impact Fees</t>
  </si>
  <si>
    <t>Tap Fees</t>
  </si>
  <si>
    <t>Insurance Proceeds</t>
  </si>
  <si>
    <t>PayrollTaxes-- Medicare</t>
  </si>
  <si>
    <t>PayrollTaxes--SUTA</t>
  </si>
  <si>
    <t>Emp Benefits--Retirement</t>
  </si>
  <si>
    <t>Emp Benefits--Accrued Vac Pa</t>
  </si>
  <si>
    <t>Bank Fees and Other Penalties</t>
  </si>
  <si>
    <t>Fuels &amp; Lubricants</t>
  </si>
  <si>
    <t>Rent Expense</t>
  </si>
  <si>
    <t>Sewer</t>
  </si>
  <si>
    <t>03-0100-4130</t>
  </si>
  <si>
    <t>03-0100-4131</t>
  </si>
  <si>
    <t>03-0100-4910</t>
  </si>
  <si>
    <t>03-0100-5010</t>
  </si>
  <si>
    <t>03-0100-5011</t>
  </si>
  <si>
    <t>03-0100-5110</t>
  </si>
  <si>
    <t>03-0100-5200</t>
  </si>
  <si>
    <t>03-0100-5201</t>
  </si>
  <si>
    <t>03-0100-5202</t>
  </si>
  <si>
    <t>03-0100-5601</t>
  </si>
  <si>
    <t>03-0100-5700</t>
  </si>
  <si>
    <t>03-0100-5800</t>
  </si>
  <si>
    <t>03-0100-5910</t>
  </si>
  <si>
    <t>03-0100-6110</t>
  </si>
  <si>
    <t>03-0100-6112</t>
  </si>
  <si>
    <t>03-0100-9113</t>
  </si>
  <si>
    <t>03-0100-6114</t>
  </si>
  <si>
    <t>03-0100-6115</t>
  </si>
  <si>
    <t>03-0100-6116</t>
  </si>
  <si>
    <t>03-0100-6210</t>
  </si>
  <si>
    <t>03-0100-6211</t>
  </si>
  <si>
    <t>03-0100-6212</t>
  </si>
  <si>
    <t>03-0100-6213</t>
  </si>
  <si>
    <t>03-0100-6310</t>
  </si>
  <si>
    <t>03-0100-6311</t>
  </si>
  <si>
    <t>03-0100-6312</t>
  </si>
  <si>
    <t>03-0100-6313</t>
  </si>
  <si>
    <t>03-0100-6314</t>
  </si>
  <si>
    <t>03-0100-6320</t>
  </si>
  <si>
    <t>03-0100-6322</t>
  </si>
  <si>
    <t>03-0100-6323</t>
  </si>
  <si>
    <t>03-0100-7110</t>
  </si>
  <si>
    <t>03-0100-7111</t>
  </si>
  <si>
    <t>03-0100-7120</t>
  </si>
  <si>
    <t>03-0100-7122</t>
  </si>
  <si>
    <t>03-0100- 7124</t>
  </si>
  <si>
    <t>03-0100-7125</t>
  </si>
  <si>
    <t>03-0100-7141</t>
  </si>
  <si>
    <t>03-0100-7144</t>
  </si>
  <si>
    <t>03-0100-7145</t>
  </si>
  <si>
    <t>03-0100-7150</t>
  </si>
  <si>
    <t>03-0100-7151</t>
  </si>
  <si>
    <t>03-0100-7152</t>
  </si>
  <si>
    <t>03-0100-7154</t>
  </si>
  <si>
    <t>03-0100-7155</t>
  </si>
  <si>
    <t>03-0100-7184</t>
  </si>
  <si>
    <t>03-0100-7186</t>
  </si>
  <si>
    <t>03-0100-7190</t>
  </si>
  <si>
    <t>03-0100-7192</t>
  </si>
  <si>
    <t>03-0100-7193</t>
  </si>
  <si>
    <t>03-0100-7194</t>
  </si>
  <si>
    <t>03-0100-7500</t>
  </si>
  <si>
    <t>Miscellaneous</t>
  </si>
  <si>
    <t>Grant/Loan Proceeds</t>
  </si>
  <si>
    <t>Sanitation Fees</t>
  </si>
  <si>
    <t>AOS Late Fees</t>
  </si>
  <si>
    <t>AOS Collection Fees</t>
  </si>
  <si>
    <t>Availability Charge</t>
  </si>
  <si>
    <t>lnterund Transfers</t>
  </si>
  <si>
    <t>PT Hourly Wage</t>
  </si>
  <si>
    <t>Seasonal Waqes</t>
  </si>
  <si>
    <t>Doubletime Pay</t>
  </si>
  <si>
    <t>Payroll Taxes--FICA</t>
  </si>
  <si>
    <t>Payroll Taxes --FAMLI</t>
  </si>
  <si>
    <t>Employee Benefits -- Health Ins</t>
  </si>
  <si>
    <t>Emp Benefits -- Accrued Sick P</t>
  </si>
  <si>
    <t>Travel &amp; Lodging</t>
  </si>
  <si>
    <t>Bad Debts</t>
  </si>
  <si>
    <t>Bank Fees &amp; Other Penalties</t>
  </si>
  <si>
    <t>Professional Fees - Legal</t>
  </si>
  <si>
    <t>Bond Bank of S. Juans Expense</t>
  </si>
  <si>
    <t>Furn, Tools &amp; Eq Repairs/Maint</t>
  </si>
  <si>
    <t>Facilities Repairs/Maintenance</t>
  </si>
  <si>
    <t>Utilities-- Electric</t>
  </si>
  <si>
    <t>03-0100-7710</t>
  </si>
  <si>
    <t>03-0100-7711</t>
  </si>
  <si>
    <t>03-0100-7720</t>
  </si>
  <si>
    <t>03-0100-7721</t>
  </si>
  <si>
    <t>03-0100-7724</t>
  </si>
  <si>
    <t>03-0100-7730</t>
  </si>
  <si>
    <t>03-0100-7750</t>
  </si>
  <si>
    <t>03-0100-7751</t>
  </si>
  <si>
    <t>03-0100-7690</t>
  </si>
  <si>
    <t>03-0100-7910</t>
  </si>
  <si>
    <t>Utilities --Water</t>
  </si>
  <si>
    <t>Utilities--Telephone</t>
  </si>
  <si>
    <t>Utilities--Trash</t>
  </si>
  <si>
    <t>Capital Outlays-Bond Refinance</t>
  </si>
  <si>
    <t>Debt Payment Admin Fees</t>
  </si>
  <si>
    <t>Capital Projects-Bond Refinance</t>
  </si>
  <si>
    <t>Lease Purchase Payments</t>
  </si>
  <si>
    <t>Annual Debt Payment</t>
  </si>
  <si>
    <t>Tota[ Capita[ expenditures</t>
  </si>
  <si>
    <t>lnterfund Oper Transfers -- Out</t>
  </si>
  <si>
    <t>Excess (Defidency) of Revenues</t>
  </si>
  <si>
    <t>Over (Under) Expenditures</t>
  </si>
  <si>
    <t>Golf Pro Shop</t>
  </si>
  <si>
    <r>
      <rPr>
        <b/>
        <sz val="10"/>
        <color rgb="FF383838"/>
        <rFont val="Arial Narrow"/>
        <family val="2"/>
      </rPr>
      <t xml:space="preserve">Account </t>
    </r>
    <r>
      <rPr>
        <b/>
        <sz val="10"/>
        <color rgb="FF494949"/>
        <rFont val="Arial Narrow"/>
        <family val="2"/>
      </rPr>
      <t>04-0100</t>
    </r>
  </si>
  <si>
    <t>04-0100-4510</t>
  </si>
  <si>
    <t>Green Fees</t>
  </si>
  <si>
    <t>04-0100-4512</t>
  </si>
  <si>
    <t>Golf Cart Rental Fees</t>
  </si>
  <si>
    <t>04-0100-4515</t>
  </si>
  <si>
    <t>04-0100-4520</t>
  </si>
  <si>
    <t>MembershioDues</t>
  </si>
  <si>
    <t>04-0100-4910</t>
  </si>
  <si>
    <t>04-0100-5200</t>
  </si>
  <si>
    <t>04-0100-5300</t>
  </si>
  <si>
    <t>Lease Revenue</t>
  </si>
  <si>
    <t>04-0100-5700</t>
  </si>
  <si>
    <t>04-0100-5910</t>
  </si>
  <si>
    <t>04-0100-6110</t>
  </si>
  <si>
    <t>04-0100-6112</t>
  </si>
  <si>
    <t>04-0100-6114</t>
  </si>
  <si>
    <t>04-0100-6115</t>
  </si>
  <si>
    <t>04-0100-6210</t>
  </si>
  <si>
    <t>04-0100-6211</t>
  </si>
  <si>
    <t>Payroll Taxes - Medicare</t>
  </si>
  <si>
    <t>04-0100-6212</t>
  </si>
  <si>
    <t>04-0100-6310</t>
  </si>
  <si>
    <t>04-0100-6311</t>
  </si>
  <si>
    <t>Workman's Como. Insurance</t>
  </si>
  <si>
    <t>04-0100-6312</t>
  </si>
  <si>
    <t>Emolovee Benefits - Retirement</t>
  </si>
  <si>
    <t>04-0100-6313</t>
  </si>
  <si>
    <t>Employee Benefit - Accrued Com</t>
  </si>
  <si>
    <t>04-0100-6314</t>
  </si>
  <si>
    <t>04-0100-6320</t>
  </si>
  <si>
    <t>04-0100-6322</t>
  </si>
  <si>
    <t>Payroll Taxes &amp; Benefits.</t>
  </si>
  <si>
    <t>04-0100-7110</t>
  </si>
  <si>
    <t>04-0100-7120</t>
  </si>
  <si>
    <t>04-0100-7122</t>
  </si>
  <si>
    <t>04-0100-7124</t>
  </si>
  <si>
    <t>04-0100-7125</t>
  </si>
  <si>
    <t>04-0100-7141</t>
  </si>
  <si>
    <t>04-0100-7144</t>
  </si>
  <si>
    <t>04-0100-7150</t>
  </si>
  <si>
    <t>04-0100-7151</t>
  </si>
  <si>
    <t>04-0100-7154</t>
  </si>
  <si>
    <t>04-0100-7155</t>
  </si>
  <si>
    <t>04-0100-7180</t>
  </si>
  <si>
    <t>Hollydot Restaurant</t>
  </si>
  <si>
    <t>04-0100-7184</t>
  </si>
  <si>
    <t>04-0100-7186</t>
  </si>
  <si>
    <t>04-0100-7190</t>
  </si>
  <si>
    <t>04-0100-7191</t>
  </si>
  <si>
    <t>04-0100-7192</t>
  </si>
  <si>
    <t>04-0100-7193</t>
  </si>
  <si>
    <t>04-0100-7194</t>
  </si>
  <si>
    <t>04-0100-7710</t>
  </si>
  <si>
    <t>Caoital Outlays</t>
  </si>
  <si>
    <t>04-0100-7720</t>
  </si>
  <si>
    <t>04-0100-7730</t>
  </si>
  <si>
    <t>04-0100-7690</t>
  </si>
  <si>
    <r>
      <rPr>
        <sz val="8"/>
        <color rgb="FF575757"/>
        <rFont val="Arial Narrow"/>
        <family val="2"/>
      </rPr>
      <t>-</t>
    </r>
  </si>
  <si>
    <r>
      <rPr>
        <sz val="8"/>
        <color rgb="FF727272"/>
        <rFont val="Arial Narrow"/>
        <family val="2"/>
      </rPr>
      <t>-</t>
    </r>
  </si>
  <si>
    <t>04-0201-4510</t>
  </si>
  <si>
    <t>04-0201-4512</t>
  </si>
  <si>
    <t>04-0201-4520</t>
  </si>
  <si>
    <t>04-0201-4910</t>
  </si>
  <si>
    <t>TBD</t>
  </si>
  <si>
    <t>04-0201-5200</t>
  </si>
  <si>
    <t>04-0201-5700</t>
  </si>
  <si>
    <t>04-0201-5910</t>
  </si>
  <si>
    <t>04-0201-6110</t>
  </si>
  <si>
    <t>04-0201-6112</t>
  </si>
  <si>
    <t>04-0201-6114</t>
  </si>
  <si>
    <t>04-0201-6115</t>
  </si>
  <si>
    <t>04-0201-6210</t>
  </si>
  <si>
    <t>04-0201-6211</t>
  </si>
  <si>
    <t>04-0201-6212</t>
  </si>
  <si>
    <t>04-0201-6213</t>
  </si>
  <si>
    <t>04-0201-6310</t>
  </si>
  <si>
    <t>04-0201-6311</t>
  </si>
  <si>
    <t>04-0201-6312</t>
  </si>
  <si>
    <t>04-0201-6313</t>
  </si>
  <si>
    <t>04-0201-6314</t>
  </si>
  <si>
    <t>04-0201-6320</t>
  </si>
  <si>
    <t>04-0201-6322</t>
  </si>
  <si>
    <t>04-0201-6323</t>
  </si>
  <si>
    <t>04-0201-7110</t>
  </si>
  <si>
    <t>04-0201-7120</t>
  </si>
  <si>
    <t>04-0201-7122</t>
  </si>
  <si>
    <t>04-0201-7124</t>
  </si>
  <si>
    <t>04-0201-7125</t>
  </si>
  <si>
    <t>04-0201-7144</t>
  </si>
  <si>
    <t>04-0201-7150</t>
  </si>
  <si>
    <t>04-0201-7151</t>
  </si>
  <si>
    <t>04-0201-7154</t>
  </si>
  <si>
    <t>04-0201-7155</t>
  </si>
  <si>
    <t>04-0201-7184</t>
  </si>
  <si>
    <t>04-0201-7186</t>
  </si>
  <si>
    <t>04-0201-7190</t>
  </si>
  <si>
    <t>04-0201-7191</t>
  </si>
  <si>
    <t>04-0201-7192</t>
  </si>
  <si>
    <t>04-0201-7193</t>
  </si>
  <si>
    <t>04-0201-7194</t>
  </si>
  <si>
    <t>04-0201-7710</t>
  </si>
  <si>
    <t>04-0201-7720</t>
  </si>
  <si>
    <t>04-0201-7730</t>
  </si>
  <si>
    <t>04-0201-7690</t>
  </si>
  <si>
    <t>04-0201-7910</t>
  </si>
  <si>
    <t>Account 04-0201</t>
  </si>
  <si>
    <t>Excess (Deficiency) of</t>
  </si>
  <si>
    <r>
      <rPr>
        <sz val="8"/>
        <color rgb="FF414141"/>
        <rFont val="Arial Narrow"/>
        <family val="2"/>
      </rPr>
      <t xml:space="preserve">Green </t>
    </r>
    <r>
      <rPr>
        <sz val="8"/>
        <color rgb="FF313131"/>
        <rFont val="Arial Narrow"/>
        <family val="2"/>
      </rPr>
      <t>Fees and Ranae Fees</t>
    </r>
  </si>
  <si>
    <r>
      <rPr>
        <sz val="8"/>
        <color rgb="FF838383"/>
        <rFont val="Arial Narrow"/>
        <family val="2"/>
      </rPr>
      <t>-</t>
    </r>
  </si>
  <si>
    <r>
      <rPr>
        <sz val="8"/>
        <color rgb="FF939393"/>
        <rFont val="Arial Narrow"/>
        <family val="2"/>
      </rPr>
      <t>.</t>
    </r>
  </si>
  <si>
    <r>
      <rPr>
        <sz val="8"/>
        <color rgb="FF232323"/>
        <rFont val="Arial Narrow"/>
        <family val="2"/>
      </rPr>
      <t>Cart Rentals</t>
    </r>
  </si>
  <si>
    <r>
      <rPr>
        <sz val="8"/>
        <color rgb="FF727272"/>
        <rFont val="Arial Narrow"/>
        <family val="2"/>
      </rPr>
      <t>.</t>
    </r>
  </si>
  <si>
    <r>
      <rPr>
        <sz val="8"/>
        <color rgb="FF838383"/>
        <rFont val="Arial Narrow"/>
        <family val="2"/>
      </rPr>
      <t>.</t>
    </r>
  </si>
  <si>
    <r>
      <rPr>
        <sz val="8"/>
        <color rgb="FF232323"/>
        <rFont val="Arial Narrow"/>
        <family val="2"/>
      </rPr>
      <t>Memberships</t>
    </r>
  </si>
  <si>
    <r>
      <rPr>
        <sz val="8"/>
        <color rgb="FF232323"/>
        <rFont val="Arial Narrow"/>
        <family val="2"/>
      </rPr>
      <t>Miscellaneous &amp; Rent</t>
    </r>
  </si>
  <si>
    <r>
      <rPr>
        <sz val="8"/>
        <color rgb="FF575757"/>
        <rFont val="Arial Narrow"/>
        <family val="2"/>
      </rPr>
      <t>.</t>
    </r>
  </si>
  <si>
    <r>
      <rPr>
        <sz val="8"/>
        <color rgb="FF313131"/>
        <rFont val="Arial Narrow"/>
        <family val="2"/>
      </rPr>
      <t xml:space="preserve">CTF </t>
    </r>
    <r>
      <rPr>
        <sz val="8"/>
        <color rgb="FF232323"/>
        <rFont val="Arial Narrow"/>
        <family val="2"/>
      </rPr>
      <t>Funds</t>
    </r>
  </si>
  <si>
    <r>
      <rPr>
        <sz val="8"/>
        <color rgb="FF232323"/>
        <rFont val="Arial Narrow"/>
        <family val="2"/>
      </rPr>
      <t>Interest</t>
    </r>
  </si>
  <si>
    <r>
      <rPr>
        <sz val="8"/>
        <color rgb="FF414141"/>
        <rFont val="Arial Narrow"/>
        <family val="2"/>
      </rPr>
      <t>.</t>
    </r>
  </si>
  <si>
    <r>
      <rPr>
        <sz val="8"/>
        <color rgb="FF232323"/>
        <rFont val="Arial Narrow"/>
        <family val="2"/>
      </rPr>
      <t>Gain/Loss on Sale of Assets</t>
    </r>
  </si>
  <si>
    <r>
      <rPr>
        <vertAlign val="subscript"/>
        <sz val="8"/>
        <color rgb="FF838383"/>
        <rFont val="Arial Narrow"/>
        <family val="2"/>
      </rPr>
      <t>.</t>
    </r>
    <r>
      <rPr>
        <sz val="8"/>
        <color rgb="FF575757"/>
        <rFont val="Arial Narrow"/>
        <family val="2"/>
      </rPr>
      <t>-</t>
    </r>
  </si>
  <si>
    <r>
      <rPr>
        <b/>
        <sz val="8"/>
        <color rgb="FF313131"/>
        <rFont val="Arial Narrow"/>
        <family val="2"/>
      </rPr>
      <t xml:space="preserve">Total Revenue </t>
    </r>
    <r>
      <rPr>
        <b/>
        <sz val="8"/>
        <color rgb="FF232323"/>
        <rFont val="Arial Narrow"/>
        <family val="2"/>
      </rPr>
      <t>and OFS</t>
    </r>
    <r>
      <rPr>
        <b/>
        <sz val="8"/>
        <color rgb="FF575757"/>
        <rFont val="Arial Narrow"/>
        <family val="2"/>
      </rPr>
      <t>:</t>
    </r>
  </si>
  <si>
    <r>
      <rPr>
        <sz val="8"/>
        <color rgb="FF313131"/>
        <rFont val="Arial Narrow"/>
        <family val="2"/>
      </rPr>
      <t xml:space="preserve">Seasonal </t>
    </r>
    <r>
      <rPr>
        <sz val="8"/>
        <color rgb="FF232323"/>
        <rFont val="Arial Narrow"/>
        <family val="2"/>
      </rPr>
      <t>Wages</t>
    </r>
  </si>
  <si>
    <r>
      <rPr>
        <sz val="8"/>
        <color rgb="FF232323"/>
        <rFont val="Arial Narrow"/>
        <family val="2"/>
      </rPr>
      <t>Overtime Pay</t>
    </r>
  </si>
  <si>
    <r>
      <rPr>
        <sz val="8"/>
        <color rgb="FF232323"/>
        <rFont val="Arial Narrow"/>
        <family val="2"/>
      </rPr>
      <t xml:space="preserve">Gross </t>
    </r>
    <r>
      <rPr>
        <sz val="8"/>
        <color rgb="FF414141"/>
        <rFont val="Arial Narrow"/>
        <family val="2"/>
      </rPr>
      <t>Pa</t>
    </r>
    <r>
      <rPr>
        <sz val="8"/>
        <color rgb="FF232323"/>
        <rFont val="Arial Narrow"/>
        <family val="2"/>
      </rPr>
      <t>y</t>
    </r>
    <r>
      <rPr>
        <sz val="8"/>
        <color rgb="FF414141"/>
        <rFont val="Arial Narrow"/>
        <family val="2"/>
      </rPr>
      <t>roll</t>
    </r>
    <r>
      <rPr>
        <sz val="8"/>
        <color rgb="FF939393"/>
        <rFont val="Arial Narrow"/>
        <family val="2"/>
      </rPr>
      <t>:</t>
    </r>
  </si>
  <si>
    <r>
      <rPr>
        <sz val="8"/>
        <color rgb="FF414141"/>
        <rFont val="Arial Narrow"/>
        <family val="2"/>
      </rPr>
      <t>PayrollTaxes-FICA</t>
    </r>
  </si>
  <si>
    <r>
      <rPr>
        <sz val="8"/>
        <color rgb="FF414141"/>
        <rFont val="Arial Narrow"/>
        <family val="2"/>
      </rPr>
      <t xml:space="preserve">PayrollTaxes-- </t>
    </r>
    <r>
      <rPr>
        <sz val="8"/>
        <color rgb="FF232323"/>
        <rFont val="Arial Narrow"/>
        <family val="2"/>
      </rPr>
      <t>Medicare</t>
    </r>
  </si>
  <si>
    <r>
      <rPr>
        <sz val="8"/>
        <color rgb="FF313131"/>
        <rFont val="Arial Narrow"/>
        <family val="2"/>
      </rPr>
      <t>PayrollTaxes--SUTA</t>
    </r>
  </si>
  <si>
    <r>
      <rPr>
        <sz val="8"/>
        <color rgb="FF313131"/>
        <rFont val="Arial Narrow"/>
        <family val="2"/>
      </rPr>
      <t xml:space="preserve">Payroll </t>
    </r>
    <r>
      <rPr>
        <sz val="8"/>
        <color rgb="FF414141"/>
        <rFont val="Arial Narrow"/>
        <family val="2"/>
      </rPr>
      <t xml:space="preserve">Taxes. </t>
    </r>
    <r>
      <rPr>
        <sz val="8"/>
        <color rgb="FF313131"/>
        <rFont val="Arial Narrow"/>
        <family val="2"/>
      </rPr>
      <t>FAMLI</t>
    </r>
  </si>
  <si>
    <r>
      <rPr>
        <sz val="8"/>
        <color rgb="FF313131"/>
        <rFont val="Arial Narrow"/>
        <family val="2"/>
      </rPr>
      <t>Employee Benefits -- Health Ins</t>
    </r>
  </si>
  <si>
    <r>
      <rPr>
        <sz val="8"/>
        <color rgb="FF232323"/>
        <rFont val="Arial Narrow"/>
        <family val="2"/>
      </rPr>
      <t>Workman's Comp Insurance</t>
    </r>
  </si>
  <si>
    <r>
      <rPr>
        <sz val="8"/>
        <color rgb="FF414141"/>
        <rFont val="Arial Narrow"/>
        <family val="2"/>
      </rPr>
      <t xml:space="preserve">Emp </t>
    </r>
    <r>
      <rPr>
        <sz val="8"/>
        <color rgb="FF313131"/>
        <rFont val="Arial Narrow"/>
        <family val="2"/>
      </rPr>
      <t>Benefits--Retirement</t>
    </r>
  </si>
  <si>
    <r>
      <rPr>
        <sz val="8"/>
        <color rgb="FF414141"/>
        <rFont val="Arial Narrow"/>
        <family val="2"/>
      </rPr>
      <t xml:space="preserve">Emp </t>
    </r>
    <r>
      <rPr>
        <sz val="8"/>
        <color rgb="FF313131"/>
        <rFont val="Arial Narrow"/>
        <family val="2"/>
      </rPr>
      <t>Benelils</t>
    </r>
    <r>
      <rPr>
        <sz val="8"/>
        <color rgb="FF727272"/>
        <rFont val="Arial Narrow"/>
        <family val="2"/>
      </rPr>
      <t>-</t>
    </r>
    <r>
      <rPr>
        <sz val="8"/>
        <color rgb="FF414141"/>
        <rFont val="Arial Narrow"/>
        <family val="2"/>
      </rPr>
      <t>Accrued Vac Pa</t>
    </r>
  </si>
  <si>
    <r>
      <rPr>
        <sz val="8"/>
        <color rgb="FF232323"/>
        <rFont val="Arial Narrow"/>
        <family val="2"/>
      </rPr>
      <t>Emp Benefits -- Accrued Sick P</t>
    </r>
  </si>
  <si>
    <r>
      <rPr>
        <sz val="8"/>
        <color rgb="FF727272"/>
        <rFont val="Arial Narrow"/>
        <family val="2"/>
      </rPr>
      <t>T</t>
    </r>
    <r>
      <rPr>
        <sz val="8"/>
        <color rgb="FF313131"/>
        <rFont val="Arial Narrow"/>
        <family val="2"/>
      </rPr>
      <t>raining</t>
    </r>
  </si>
  <si>
    <r>
      <rPr>
        <sz val="8"/>
        <color rgb="FF313131"/>
        <rFont val="Arial Narrow"/>
        <family val="2"/>
      </rPr>
      <t xml:space="preserve">Travel </t>
    </r>
    <r>
      <rPr>
        <sz val="8"/>
        <color rgb="FF232323"/>
        <rFont val="Arial Narrow"/>
        <family val="2"/>
      </rPr>
      <t xml:space="preserve">&amp; </t>
    </r>
    <r>
      <rPr>
        <sz val="8"/>
        <color rgb="FF313131"/>
        <rFont val="Arial Narrow"/>
        <family val="2"/>
      </rPr>
      <t>Lodging</t>
    </r>
  </si>
  <si>
    <r>
      <rPr>
        <sz val="8"/>
        <color rgb="FF232323"/>
        <rFont val="Arial Narrow"/>
        <family val="2"/>
      </rPr>
      <t>Payroll Taxes &amp; Benefits:</t>
    </r>
  </si>
  <si>
    <r>
      <rPr>
        <sz val="8"/>
        <color rgb="FF414141"/>
        <rFont val="Arial Narrow"/>
        <family val="2"/>
      </rPr>
      <t>Toiai  Personnel Cost:</t>
    </r>
  </si>
  <si>
    <r>
      <rPr>
        <sz val="8"/>
        <color rgb="FF838383"/>
        <rFont val="Arial Narrow"/>
        <family val="2"/>
      </rPr>
      <t xml:space="preserve">.
</t>
    </r>
    <r>
      <rPr>
        <sz val="8"/>
        <color rgb="FF939393"/>
        <rFont val="Arial Narrow"/>
        <family val="2"/>
      </rPr>
      <t>.</t>
    </r>
  </si>
  <si>
    <r>
      <rPr>
        <sz val="8"/>
        <color rgb="FF414141"/>
        <rFont val="Arial Narrow"/>
        <family val="2"/>
      </rPr>
      <t xml:space="preserve">Bank </t>
    </r>
    <r>
      <rPr>
        <sz val="8"/>
        <color rgb="FF232323"/>
        <rFont val="Arial Narrow"/>
        <family val="2"/>
      </rPr>
      <t>Fees and Other Penalties</t>
    </r>
  </si>
  <si>
    <r>
      <rPr>
        <sz val="8"/>
        <color rgb="FF232323"/>
        <rFont val="Arial Narrow"/>
        <family val="2"/>
      </rPr>
      <t>MembershipOues</t>
    </r>
  </si>
  <si>
    <r>
      <rPr>
        <sz val="8"/>
        <color rgb="FF232323"/>
        <rFont val="Arial Narrow"/>
        <family val="2"/>
      </rPr>
      <t>Taxes and Licenses</t>
    </r>
  </si>
  <si>
    <r>
      <rPr>
        <sz val="8"/>
        <color rgb="FF232323"/>
        <rFont val="Arial Narrow"/>
        <family val="2"/>
      </rPr>
      <t>Operating Supplies</t>
    </r>
  </si>
  <si>
    <r>
      <rPr>
        <sz val="8"/>
        <color rgb="FF232323"/>
        <rFont val="Arial Narrow"/>
        <family val="2"/>
      </rPr>
      <t>Fuels &amp; Lubricants</t>
    </r>
  </si>
  <si>
    <r>
      <rPr>
        <sz val="8"/>
        <color rgb="FF313131"/>
        <rFont val="Arial Narrow"/>
        <family val="2"/>
      </rPr>
      <t xml:space="preserve">Office </t>
    </r>
    <r>
      <rPr>
        <sz val="8"/>
        <color rgb="FF414141"/>
        <rFont val="Arial Narrow"/>
        <family val="2"/>
      </rPr>
      <t>Supplies</t>
    </r>
  </si>
  <si>
    <r>
      <rPr>
        <sz val="8"/>
        <color rgb="FF939393"/>
        <rFont val="Arial Narrow"/>
        <family val="2"/>
      </rPr>
      <t>-</t>
    </r>
  </si>
  <si>
    <r>
      <rPr>
        <sz val="8"/>
        <color rgb="FF313131"/>
        <rFont val="Arial Narrow"/>
        <family val="2"/>
      </rPr>
      <t>JanitorialSupp!fes</t>
    </r>
  </si>
  <si>
    <r>
      <rPr>
        <sz val="8"/>
        <color rgb="FF575757"/>
        <rFont val="Arial Narrow"/>
        <family val="2"/>
      </rPr>
      <t xml:space="preserve">Furn. Tools&amp; </t>
    </r>
    <r>
      <rPr>
        <sz val="8"/>
        <color rgb="FF414141"/>
        <rFont val="Arial Narrow"/>
        <family val="2"/>
      </rPr>
      <t>Equipment Repairs</t>
    </r>
  </si>
  <si>
    <r>
      <rPr>
        <sz val="8"/>
        <color rgb="FF575757"/>
        <rFont val="Arial Narrow"/>
        <family val="2"/>
      </rPr>
      <t>FacilitiesRepa</t>
    </r>
    <r>
      <rPr>
        <sz val="8"/>
        <color rgb="FF232323"/>
        <rFont val="Arial Narrow"/>
        <family val="2"/>
      </rPr>
      <t>irs/Maintenance</t>
    </r>
  </si>
  <si>
    <r>
      <rPr>
        <sz val="8"/>
        <color rgb="FF313131"/>
        <rFont val="Arial Narrow"/>
        <family val="2"/>
      </rPr>
      <t xml:space="preserve">Utilities </t>
    </r>
    <r>
      <rPr>
        <sz val="8"/>
        <color rgb="FF414141"/>
        <rFont val="Arial Narrow"/>
        <family val="2"/>
      </rPr>
      <t>-Electric</t>
    </r>
  </si>
  <si>
    <r>
      <rPr>
        <b/>
        <sz val="8"/>
        <color rgb="FF313131"/>
        <rFont val="Arial Narrow"/>
        <family val="2"/>
      </rPr>
      <t xml:space="preserve">Totai </t>
    </r>
    <r>
      <rPr>
        <b/>
        <sz val="8"/>
        <color rgb="FF232323"/>
        <rFont val="Arial Narrow"/>
        <family val="2"/>
      </rPr>
      <t>o&amp;M</t>
    </r>
  </si>
  <si>
    <r>
      <rPr>
        <sz val="8"/>
        <color rgb="FF414141"/>
        <rFont val="Arial Narrow"/>
        <family val="2"/>
      </rPr>
      <t xml:space="preserve">Capital </t>
    </r>
    <r>
      <rPr>
        <sz val="8"/>
        <color rgb="FF313131"/>
        <rFont val="Arial Narrow"/>
        <family val="2"/>
      </rPr>
      <t>Outlays</t>
    </r>
  </si>
  <si>
    <r>
      <rPr>
        <sz val="8"/>
        <color rgb="FF414141"/>
        <rFont val="Arial Narrow"/>
        <family val="2"/>
      </rPr>
      <t>Capital Projects</t>
    </r>
  </si>
  <si>
    <r>
      <rPr>
        <sz val="8"/>
        <color rgb="FF313131"/>
        <rFont val="Arial Narrow"/>
        <family val="2"/>
      </rPr>
      <t xml:space="preserve">Lease </t>
    </r>
    <r>
      <rPr>
        <sz val="8"/>
        <color rgb="FF414141"/>
        <rFont val="Arial Narrow"/>
        <family val="2"/>
      </rPr>
      <t xml:space="preserve">- Purehase </t>
    </r>
    <r>
      <rPr>
        <sz val="8"/>
        <color rgb="FF575757"/>
        <rFont val="Arial Narrow"/>
        <family val="2"/>
      </rPr>
      <t>Payments</t>
    </r>
  </si>
  <si>
    <r>
      <rPr>
        <sz val="8"/>
        <color rgb="FF414141"/>
        <rFont val="Arial Narrow"/>
        <family val="2"/>
      </rPr>
      <t>Annual DebtPayment</t>
    </r>
  </si>
  <si>
    <r>
      <rPr>
        <sz val="8"/>
        <color rgb="FF313131"/>
        <rFont val="Arial Narrow"/>
        <family val="2"/>
      </rPr>
      <t>.</t>
    </r>
  </si>
  <si>
    <r>
      <rPr>
        <sz val="8"/>
        <color rgb="FF414141"/>
        <rFont val="Arial Narrow"/>
        <family val="2"/>
      </rPr>
      <t xml:space="preserve">Total </t>
    </r>
    <r>
      <rPr>
        <sz val="8"/>
        <color rgb="FF575757"/>
        <rFont val="Arial Narrow"/>
        <family val="2"/>
      </rPr>
      <t xml:space="preserve">Capital </t>
    </r>
    <r>
      <rPr>
        <sz val="8"/>
        <color rgb="FF414141"/>
        <rFont val="Arial Narrow"/>
        <family val="2"/>
      </rPr>
      <t>expenditures</t>
    </r>
  </si>
  <si>
    <r>
      <rPr>
        <sz val="8"/>
        <color rgb="FF313131"/>
        <rFont val="Arial Narrow"/>
        <family val="2"/>
      </rPr>
      <t xml:space="preserve">lnterfund Oper Transfers </t>
    </r>
    <r>
      <rPr>
        <sz val="8"/>
        <color rgb="FF414141"/>
        <rFont val="Arial Narrow"/>
        <family val="2"/>
      </rPr>
      <t xml:space="preserve">-- </t>
    </r>
    <r>
      <rPr>
        <sz val="8"/>
        <color rgb="FF313131"/>
        <rFont val="Arial Narrow"/>
        <family val="2"/>
      </rPr>
      <t>Out</t>
    </r>
  </si>
  <si>
    <r>
      <rPr>
        <b/>
        <sz val="8"/>
        <color rgb="FF313131"/>
        <rFont val="Arial Narrow"/>
        <family val="2"/>
      </rPr>
      <t xml:space="preserve">Total </t>
    </r>
    <r>
      <rPr>
        <b/>
        <sz val="8"/>
        <color rgb="FF232323"/>
        <rFont val="Arial Narrow"/>
        <family val="2"/>
      </rPr>
      <t>Expenditures</t>
    </r>
  </si>
  <si>
    <t xml:space="preserve">Assets </t>
  </si>
  <si>
    <t>Account 10-0000</t>
  </si>
  <si>
    <t>10-0000-5010</t>
  </si>
  <si>
    <t>10-0000-5200</t>
  </si>
  <si>
    <t>10-0000-5990</t>
  </si>
  <si>
    <t>Fund Balance Used (Surplus)</t>
  </si>
  <si>
    <t>10-0000-7710</t>
  </si>
  <si>
    <t>10-0000-7720</t>
  </si>
  <si>
    <t>10-0000-7730</t>
  </si>
  <si>
    <t>Total Capital expenditures</t>
  </si>
  <si>
    <t>Excess (Deficiency) ofRevenues
Over(Under) Expenditures</t>
  </si>
  <si>
    <t>Beginning Net Assets - Restricted</t>
  </si>
  <si>
    <t>Ending Net Assets - Restricted</t>
  </si>
  <si>
    <t>Account 17-0000</t>
  </si>
  <si>
    <t>17-0000-5011</t>
  </si>
  <si>
    <t>17-00005200</t>
  </si>
  <si>
    <t>17-0000-7710</t>
  </si>
  <si>
    <t>17-0000-7720</t>
  </si>
  <si>
    <t>17-0000-7910</t>
  </si>
  <si>
    <r>
      <rPr>
        <sz val="9"/>
        <color rgb="FF505050"/>
        <rFont val="Arial Narrow"/>
        <family val="2"/>
      </rPr>
      <t>-</t>
    </r>
  </si>
  <si>
    <r>
      <rPr>
        <sz val="9"/>
        <color rgb="FF313131"/>
        <rFont val="Arial Narrow"/>
        <family val="2"/>
      </rPr>
      <t>-</t>
    </r>
  </si>
  <si>
    <r>
      <rPr>
        <sz val="9"/>
        <color rgb="FF1A1A1A"/>
        <rFont val="Arial Narrow"/>
        <family val="2"/>
      </rPr>
      <t>Interest</t>
    </r>
  </si>
  <si>
    <r>
      <rPr>
        <sz val="9"/>
        <color rgb="FF1A1A1A"/>
        <rFont val="Arial Narrow"/>
        <family val="2"/>
      </rPr>
      <t>Donations</t>
    </r>
  </si>
  <si>
    <r>
      <rPr>
        <sz val="9"/>
        <color rgb="FF1A1A1A"/>
        <rFont val="Arial Narrow"/>
        <family val="2"/>
      </rPr>
      <t>Gain/Loss on Sale of Assets</t>
    </r>
  </si>
  <si>
    <r>
      <rPr>
        <sz val="9"/>
        <color rgb="FF1A1A1A"/>
        <rFont val="Arial Narrow"/>
        <family val="2"/>
      </rPr>
      <t>lnterfund Transfers</t>
    </r>
  </si>
  <si>
    <r>
      <rPr>
        <sz val="9"/>
        <color rgb="FF1A1A1A"/>
        <rFont val="Arial Narrow"/>
        <family val="2"/>
      </rPr>
      <t>Fund Balance Used (Surplus)</t>
    </r>
  </si>
  <si>
    <r>
      <rPr>
        <sz val="9"/>
        <color rgb="FF1A1A1A"/>
        <rFont val="Arial Narrow"/>
        <family val="2"/>
      </rPr>
      <t>Total Revenue and OFS</t>
    </r>
    <r>
      <rPr>
        <sz val="9"/>
        <color rgb="FF505050"/>
        <rFont val="Arial Narrow"/>
        <family val="2"/>
      </rPr>
      <t>:</t>
    </r>
  </si>
  <si>
    <r>
      <rPr>
        <sz val="9"/>
        <color rgb="FF1A1A1A"/>
        <rFont val="Arial Narrow"/>
        <family val="2"/>
      </rPr>
      <t>Cost of Property Sold</t>
    </r>
  </si>
  <si>
    <r>
      <rPr>
        <sz val="9"/>
        <color rgb="FF1A1A1A"/>
        <rFont val="Arial Narrow"/>
        <family val="2"/>
      </rPr>
      <t>Outside Service Fees</t>
    </r>
  </si>
  <si>
    <r>
      <rPr>
        <sz val="9"/>
        <color rgb="FF1A1A1A"/>
        <rFont val="Arial Narrow"/>
        <family val="2"/>
      </rPr>
      <t>Taxes &amp; Licenses</t>
    </r>
  </si>
  <si>
    <r>
      <rPr>
        <sz val="9"/>
        <color rgb="FF1A1A1A"/>
        <rFont val="Arial Narrow"/>
        <family val="2"/>
      </rPr>
      <t>Operating Supplies</t>
    </r>
  </si>
  <si>
    <r>
      <rPr>
        <sz val="9"/>
        <color rgb="FF313131"/>
        <rFont val="Arial Narrow"/>
        <family val="2"/>
      </rPr>
      <t xml:space="preserve">Interest </t>
    </r>
    <r>
      <rPr>
        <sz val="9"/>
        <color rgb="FF1A1A1A"/>
        <rFont val="Arial Narrow"/>
        <family val="2"/>
      </rPr>
      <t>Expense</t>
    </r>
  </si>
  <si>
    <r>
      <rPr>
        <sz val="9"/>
        <color rgb="FF1A1A1A"/>
        <rFont val="Arial Narrow"/>
        <family val="2"/>
      </rPr>
      <t>Total O&amp;M</t>
    </r>
  </si>
  <si>
    <r>
      <rPr>
        <sz val="9"/>
        <color rgb="FF1A1A1A"/>
        <rFont val="Arial Narrow"/>
        <family val="2"/>
      </rPr>
      <t>lnterfund Oper Transfers -- Out</t>
    </r>
  </si>
  <si>
    <r>
      <rPr>
        <sz val="9"/>
        <color rgb="FF1A1A1A"/>
        <rFont val="Arial Narrow"/>
        <family val="2"/>
      </rPr>
      <t>Capital Outlays</t>
    </r>
  </si>
  <si>
    <r>
      <rPr>
        <sz val="9"/>
        <color rgb="FF1A1A1A"/>
        <rFont val="Arial Narrow"/>
        <family val="2"/>
      </rPr>
      <t>Capital Projects</t>
    </r>
  </si>
  <si>
    <r>
      <rPr>
        <sz val="9"/>
        <color rgb="FF1A1A1A"/>
        <rFont val="Arial Narrow"/>
        <family val="2"/>
      </rPr>
      <t>Total Capital expenditures</t>
    </r>
  </si>
  <si>
    <r>
      <rPr>
        <sz val="9"/>
        <color rgb="FF1A1A1A"/>
        <rFont val="Arial Narrow"/>
        <family val="2"/>
      </rPr>
      <t>-</t>
    </r>
  </si>
  <si>
    <r>
      <rPr>
        <sz val="9"/>
        <color rgb="FF313131"/>
        <rFont val="Arial Narrow"/>
        <family val="2"/>
      </rPr>
      <t xml:space="preserve">Total </t>
    </r>
    <r>
      <rPr>
        <sz val="9"/>
        <color rgb="FF1A1A1A"/>
        <rFont val="Arial Narrow"/>
        <family val="2"/>
      </rPr>
      <t>Expenditures</t>
    </r>
  </si>
  <si>
    <r>
      <rPr>
        <sz val="9"/>
        <color rgb="FF313131"/>
        <rFont val="Arial Narrow"/>
        <family val="2"/>
      </rPr>
      <t xml:space="preserve">Excess </t>
    </r>
    <r>
      <rPr>
        <sz val="9"/>
        <color rgb="FF1A1A1A"/>
        <rFont val="Arial Narrow"/>
        <family val="2"/>
      </rPr>
      <t>(Deficiency) of Revenues
Over(Under) Expenditures</t>
    </r>
  </si>
  <si>
    <t>Contributions</t>
  </si>
  <si>
    <r>
      <rPr>
        <b/>
        <sz val="8"/>
        <color rgb="FF2A2A2A"/>
        <rFont val="Arial Narrow"/>
        <family val="2"/>
      </rPr>
      <t>Gross Payroll:</t>
    </r>
  </si>
  <si>
    <r>
      <rPr>
        <b/>
        <sz val="8"/>
        <color rgb="FF2A2A2A"/>
        <rFont val="Arial Narrow"/>
        <family val="2"/>
      </rPr>
      <t>Payroll Taxes &amp; Benefits:</t>
    </r>
  </si>
  <si>
    <r>
      <rPr>
        <b/>
        <sz val="8"/>
        <color rgb="FF2A2A2A"/>
        <rFont val="Arial Narrow"/>
        <family val="2"/>
      </rPr>
      <t>Total  Personnel Cost:</t>
    </r>
  </si>
  <si>
    <r>
      <rPr>
        <b/>
        <sz val="8"/>
        <color rgb="FF282828"/>
        <rFont val="Arial Narrow"/>
        <family val="2"/>
      </rPr>
      <t>Total  Personnel Cost:</t>
    </r>
  </si>
  <si>
    <r>
      <rPr>
        <b/>
        <sz val="8"/>
        <color rgb="FF282828"/>
        <rFont val="Arial Narrow"/>
        <family val="2"/>
      </rPr>
      <t>Total O&amp;M</t>
    </r>
  </si>
  <si>
    <r>
      <rPr>
        <b/>
        <sz val="9"/>
        <color rgb="FF383838"/>
        <rFont val="Arial Narrow"/>
        <family val="2"/>
      </rPr>
      <t xml:space="preserve">Account </t>
    </r>
    <r>
      <rPr>
        <b/>
        <sz val="9"/>
        <color rgb="FF494949"/>
        <rFont val="Arial Narrow"/>
        <family val="2"/>
      </rPr>
      <t>01-0207</t>
    </r>
  </si>
  <si>
    <t>Pool</t>
  </si>
  <si>
    <r>
      <rPr>
        <b/>
        <sz val="8"/>
        <color rgb="FF3D3D3D"/>
        <rFont val="Arial Narrow"/>
        <family val="2"/>
      </rPr>
      <t>Gross Payroll</t>
    </r>
    <r>
      <rPr>
        <b/>
        <sz val="8"/>
        <color rgb="FF8C8C8C"/>
        <rFont val="Arial Narrow"/>
        <family val="2"/>
      </rPr>
      <t>:</t>
    </r>
  </si>
  <si>
    <t>01-0207-4110</t>
  </si>
  <si>
    <t>01-0207-4510</t>
  </si>
  <si>
    <t>Open Swim</t>
  </si>
  <si>
    <t>01-0207-4511</t>
  </si>
  <si>
    <t>Swim Lessons</t>
  </si>
  <si>
    <t>01-0207-4513</t>
  </si>
  <si>
    <t>Water Areobics</t>
  </si>
  <si>
    <t>01-0207-4515</t>
  </si>
  <si>
    <t>Concessions Pool</t>
  </si>
  <si>
    <t>01-0207-4910</t>
  </si>
  <si>
    <t>Miscellaneous Inccome</t>
  </si>
  <si>
    <t>01-0207-5910</t>
  </si>
  <si>
    <t>Interfund Transfers</t>
  </si>
  <si>
    <t>01-0207-6110</t>
  </si>
  <si>
    <t>01-0207-6112</t>
  </si>
  <si>
    <t>01-0207-6115</t>
  </si>
  <si>
    <t>01-0204-6114</t>
  </si>
  <si>
    <t>01-0207-6320</t>
  </si>
  <si>
    <t>01-0207-6322</t>
  </si>
  <si>
    <t>01-0207-6323</t>
  </si>
  <si>
    <r>
      <rPr>
        <b/>
        <sz val="8"/>
        <color rgb="FF282828"/>
        <rFont val="Arial Narrow"/>
        <family val="2"/>
      </rPr>
      <t>Payroll Taxes &amp; Benefits:</t>
    </r>
  </si>
  <si>
    <t>01-0207-6210</t>
  </si>
  <si>
    <t>01-0207-6212</t>
  </si>
  <si>
    <t>01-0207-6310</t>
  </si>
  <si>
    <t>01-0207-6311</t>
  </si>
  <si>
    <t>01-0207-6312</t>
  </si>
  <si>
    <t>01-0207-6313</t>
  </si>
  <si>
    <t>01-0207-6314</t>
  </si>
  <si>
    <t>01-0207-7110</t>
  </si>
  <si>
    <t>Concessions Expense</t>
  </si>
  <si>
    <t>01-0207-7112</t>
  </si>
  <si>
    <t>01-0207-7120</t>
  </si>
  <si>
    <t>01-0207-7122</t>
  </si>
  <si>
    <t>01-0207-7125</t>
  </si>
  <si>
    <t>01-0207-7144</t>
  </si>
  <si>
    <t>01-0207-7150</t>
  </si>
  <si>
    <t>01-0207-7154</t>
  </si>
  <si>
    <t>01-0207-7155</t>
  </si>
  <si>
    <t>01-0207-7184</t>
  </si>
  <si>
    <t>Furn,Tools &amp; Equipment Repair</t>
  </si>
  <si>
    <t>01-0207-7186</t>
  </si>
  <si>
    <t>Utilities-Electric</t>
  </si>
  <si>
    <t>01-0207-7190</t>
  </si>
  <si>
    <t>01-0207-7191</t>
  </si>
  <si>
    <t>Utilities-Natual Gas</t>
  </si>
  <si>
    <t>01-0207-7192</t>
  </si>
  <si>
    <t>01-0207-7194</t>
  </si>
  <si>
    <t>01-020-7193</t>
  </si>
  <si>
    <t>01-0207-7710</t>
  </si>
  <si>
    <t>01-0207-7720</t>
  </si>
  <si>
    <t>01-0207-7910</t>
  </si>
  <si>
    <r>
      <rPr>
        <b/>
        <sz val="8"/>
        <color rgb="FF363636"/>
        <rFont val="Arial Narrow"/>
        <family val="2"/>
      </rPr>
      <t xml:space="preserve">Payroll </t>
    </r>
    <r>
      <rPr>
        <b/>
        <sz val="8"/>
        <color rgb="FF232323"/>
        <rFont val="Arial Narrow"/>
        <family val="2"/>
      </rPr>
      <t xml:space="preserve">Taxes </t>
    </r>
    <r>
      <rPr>
        <b/>
        <sz val="8"/>
        <color rgb="FF363636"/>
        <rFont val="Arial Narrow"/>
        <family val="2"/>
      </rPr>
      <t xml:space="preserve">&amp; </t>
    </r>
    <r>
      <rPr>
        <b/>
        <sz val="8"/>
        <color rgb="FF232323"/>
        <rFont val="Arial Narrow"/>
        <family val="2"/>
      </rPr>
      <t>Benefits:</t>
    </r>
  </si>
  <si>
    <r>
      <rPr>
        <b/>
        <sz val="8"/>
        <color rgb="FF232323"/>
        <rFont val="Arial Narrow"/>
        <family val="2"/>
      </rPr>
      <t>Total  Personnel Cost:</t>
    </r>
  </si>
  <si>
    <t>01-0208-5300</t>
  </si>
  <si>
    <r>
      <rPr>
        <b/>
        <sz val="8"/>
        <color rgb="FF232323"/>
        <rFont val="Arial Narrow"/>
        <family val="2"/>
      </rPr>
      <t>Gross Payroll:</t>
    </r>
  </si>
  <si>
    <r>
      <rPr>
        <b/>
        <sz val="8"/>
        <color rgb="FF232323"/>
        <rFont val="Arial Narrow"/>
        <family val="2"/>
      </rPr>
      <t>Total O&amp;M</t>
    </r>
  </si>
  <si>
    <t>01-0208-6310</t>
  </si>
  <si>
    <t>01-0208-6114</t>
  </si>
  <si>
    <t>01-0208-6210</t>
  </si>
  <si>
    <t>01-0208-6211</t>
  </si>
  <si>
    <t>01-0208-6212</t>
  </si>
  <si>
    <t>01-0208-7112</t>
  </si>
  <si>
    <t>01-0208-7150</t>
  </si>
  <si>
    <t>01-0208-7721</t>
  </si>
  <si>
    <t>Capital Projects-Valley First</t>
  </si>
  <si>
    <t>01-0208-7140</t>
  </si>
  <si>
    <r>
      <rPr>
        <sz val="8"/>
        <color rgb="FF494949"/>
        <rFont val="Arial Narrow"/>
        <family val="2"/>
      </rPr>
      <t xml:space="preserve">Propertv </t>
    </r>
    <r>
      <rPr>
        <sz val="8"/>
        <color rgb="FF606060"/>
        <rFont val="Arial Narrow"/>
        <family val="2"/>
      </rPr>
      <t>Taxes</t>
    </r>
  </si>
  <si>
    <r>
      <rPr>
        <sz val="8"/>
        <color rgb="FF494949"/>
        <rFont val="Arial Narrow"/>
        <family val="2"/>
      </rPr>
      <t xml:space="preserve">Franchise </t>
    </r>
    <r>
      <rPr>
        <sz val="8"/>
        <color rgb="FF383838"/>
        <rFont val="Arial Narrow"/>
        <family val="2"/>
      </rPr>
      <t>Fees</t>
    </r>
  </si>
  <si>
    <r>
      <rPr>
        <sz val="8"/>
        <color rgb="FF494949"/>
        <rFont val="Arial Narrow"/>
        <family val="2"/>
      </rPr>
      <t xml:space="preserve">Excise </t>
    </r>
    <r>
      <rPr>
        <sz val="8"/>
        <color rgb="FF606060"/>
        <rFont val="Arial Narrow"/>
        <family val="2"/>
      </rPr>
      <t>Taxes</t>
    </r>
  </si>
  <si>
    <r>
      <rPr>
        <sz val="8"/>
        <color rgb="FF383838"/>
        <rFont val="Arial Narrow"/>
        <family val="2"/>
      </rPr>
      <t xml:space="preserve">CCAAC </t>
    </r>
    <r>
      <rPr>
        <sz val="8"/>
        <color rgb="FF494949"/>
        <rFont val="Arial Narrow"/>
        <family val="2"/>
      </rPr>
      <t>Fees</t>
    </r>
  </si>
  <si>
    <r>
      <rPr>
        <sz val="8"/>
        <color rgb="FF383838"/>
        <rFont val="Arial Narrow"/>
        <family val="2"/>
      </rPr>
      <t xml:space="preserve">Miscellaneous </t>
    </r>
    <r>
      <rPr>
        <sz val="8"/>
        <color rgb="FF494949"/>
        <rFont val="Arial Narrow"/>
        <family val="2"/>
      </rPr>
      <t>Income</t>
    </r>
  </si>
  <si>
    <r>
      <rPr>
        <sz val="8"/>
        <color rgb="FF494949"/>
        <rFont val="Arial Narrow"/>
        <family val="2"/>
      </rPr>
      <t>Donations</t>
    </r>
  </si>
  <si>
    <r>
      <rPr>
        <sz val="8"/>
        <color rgb="FF383838"/>
        <rFont val="Arial Narrow"/>
        <family val="2"/>
      </rPr>
      <t>Gain/Loss on Sale of Assets</t>
    </r>
  </si>
  <si>
    <r>
      <rPr>
        <sz val="8"/>
        <color rgb="FF383838"/>
        <rFont val="Arial Narrow"/>
        <family val="2"/>
      </rPr>
      <t>Salaries</t>
    </r>
  </si>
  <si>
    <r>
      <rPr>
        <sz val="8"/>
        <color rgb="FF494949"/>
        <rFont val="Arial Narrow"/>
        <family val="2"/>
      </rPr>
      <t xml:space="preserve">Hourly </t>
    </r>
    <r>
      <rPr>
        <sz val="8"/>
        <color rgb="FF282828"/>
        <rFont val="Arial Narrow"/>
        <family val="2"/>
      </rPr>
      <t>Wages</t>
    </r>
  </si>
  <si>
    <r>
      <rPr>
        <sz val="8"/>
        <color rgb="FF282828"/>
        <rFont val="Arial Narrow"/>
        <family val="2"/>
      </rPr>
      <t xml:space="preserve">Seasonal </t>
    </r>
    <r>
      <rPr>
        <sz val="8"/>
        <color rgb="FF383838"/>
        <rFont val="Arial Narrow"/>
        <family val="2"/>
      </rPr>
      <t>Wages</t>
    </r>
  </si>
  <si>
    <r>
      <rPr>
        <sz val="8"/>
        <color rgb="FF383838"/>
        <rFont val="Arial Narrow"/>
        <family val="2"/>
      </rPr>
      <t xml:space="preserve">Overtime </t>
    </r>
    <r>
      <rPr>
        <sz val="8"/>
        <color rgb="FF494949"/>
        <rFont val="Arial Narrow"/>
        <family val="2"/>
      </rPr>
      <t>Pav</t>
    </r>
  </si>
  <si>
    <r>
      <rPr>
        <sz val="8"/>
        <color rgb="FF383838"/>
        <rFont val="Arial Narrow"/>
        <family val="2"/>
      </rPr>
      <t xml:space="preserve">Pavroll </t>
    </r>
    <r>
      <rPr>
        <sz val="8"/>
        <color rgb="FF494949"/>
        <rFont val="Arial Narrow"/>
        <family val="2"/>
      </rPr>
      <t xml:space="preserve">Taxes - </t>
    </r>
    <r>
      <rPr>
        <sz val="8"/>
        <color rgb="FF383838"/>
        <rFont val="Arial Narrow"/>
        <family val="2"/>
      </rPr>
      <t>FICA</t>
    </r>
  </si>
  <si>
    <r>
      <rPr>
        <sz val="8"/>
        <color rgb="FF494949"/>
        <rFont val="Arial Narrow"/>
        <family val="2"/>
      </rPr>
      <t xml:space="preserve">Pavroll Taxes </t>
    </r>
    <r>
      <rPr>
        <sz val="8"/>
        <color rgb="FF707070"/>
        <rFont val="Arial Narrow"/>
        <family val="2"/>
      </rPr>
      <t xml:space="preserve">- </t>
    </r>
    <r>
      <rPr>
        <sz val="8"/>
        <color rgb="FF383838"/>
        <rFont val="Arial Narrow"/>
        <family val="2"/>
      </rPr>
      <t>Medicare</t>
    </r>
  </si>
  <si>
    <r>
      <rPr>
        <sz val="8"/>
        <color rgb="FF383838"/>
        <rFont val="Arial Narrow"/>
        <family val="2"/>
      </rPr>
      <t xml:space="preserve">Payroll Taxes </t>
    </r>
    <r>
      <rPr>
        <sz val="8"/>
        <color rgb="FF828282"/>
        <rFont val="Arial Narrow"/>
        <family val="2"/>
      </rPr>
      <t xml:space="preserve">- </t>
    </r>
    <r>
      <rPr>
        <sz val="8"/>
        <color rgb="FF383838"/>
        <rFont val="Arial Narrow"/>
        <family val="2"/>
      </rPr>
      <t>SUTA</t>
    </r>
  </si>
  <si>
    <r>
      <rPr>
        <sz val="8"/>
        <color rgb="FF494949"/>
        <rFont val="Arial Narrow"/>
        <family val="2"/>
      </rPr>
      <t xml:space="preserve">Employee </t>
    </r>
    <r>
      <rPr>
        <sz val="8"/>
        <color rgb="FF383838"/>
        <rFont val="Arial Narrow"/>
        <family val="2"/>
      </rPr>
      <t xml:space="preserve">Benefils </t>
    </r>
    <r>
      <rPr>
        <sz val="8"/>
        <color rgb="FF828282"/>
        <rFont val="Arial Narrow"/>
        <family val="2"/>
      </rPr>
      <t xml:space="preserve">• </t>
    </r>
    <r>
      <rPr>
        <sz val="8"/>
        <color rgb="FF494949"/>
        <rFont val="Arial Narrow"/>
        <family val="2"/>
      </rPr>
      <t xml:space="preserve">Health </t>
    </r>
    <r>
      <rPr>
        <sz val="8"/>
        <color rgb="FF282828"/>
        <rFont val="Arial Narrow"/>
        <family val="2"/>
      </rPr>
      <t>Ins</t>
    </r>
  </si>
  <si>
    <r>
      <rPr>
        <sz val="8"/>
        <color rgb="FF383838"/>
        <rFont val="Arial Narrow"/>
        <family val="2"/>
      </rPr>
      <t>Workman's Comp</t>
    </r>
    <r>
      <rPr>
        <sz val="8"/>
        <color rgb="FFACACAC"/>
        <rFont val="Arial Narrow"/>
        <family val="2"/>
      </rPr>
      <t xml:space="preserve">. </t>
    </r>
    <r>
      <rPr>
        <sz val="8"/>
        <color rgb="FF383838"/>
        <rFont val="Arial Narrow"/>
        <family val="2"/>
      </rPr>
      <t>Insurance</t>
    </r>
  </si>
  <si>
    <r>
      <rPr>
        <sz val="8"/>
        <color rgb="FF494949"/>
        <rFont val="Arial Narrow"/>
        <family val="2"/>
      </rPr>
      <t xml:space="preserve">Employee </t>
    </r>
    <r>
      <rPr>
        <sz val="8"/>
        <color rgb="FF383838"/>
        <rFont val="Arial Narrow"/>
        <family val="2"/>
      </rPr>
      <t xml:space="preserve">Benefits </t>
    </r>
    <r>
      <rPr>
        <sz val="8"/>
        <color rgb="FF707070"/>
        <rFont val="Arial Narrow"/>
        <family val="2"/>
      </rPr>
      <t xml:space="preserve">- </t>
    </r>
    <r>
      <rPr>
        <sz val="8"/>
        <color rgb="FF494949"/>
        <rFont val="Arial Narrow"/>
        <family val="2"/>
      </rPr>
      <t>Retirement</t>
    </r>
  </si>
  <si>
    <r>
      <rPr>
        <sz val="8"/>
        <color rgb="FF494949"/>
        <rFont val="Arial Narrow"/>
        <family val="2"/>
      </rPr>
      <t>Training</t>
    </r>
  </si>
  <si>
    <r>
      <rPr>
        <sz val="8"/>
        <color rgb="FF282828"/>
        <rFont val="Arial Narrow"/>
        <family val="2"/>
      </rPr>
      <t>Meals</t>
    </r>
  </si>
  <si>
    <r>
      <rPr>
        <sz val="8"/>
        <color rgb="FF282828"/>
        <rFont val="Arial Narrow"/>
        <family val="2"/>
      </rPr>
      <t>Advertising</t>
    </r>
  </si>
  <si>
    <r>
      <rPr>
        <sz val="8"/>
        <color rgb="FF494949"/>
        <rFont val="Arial Narrow"/>
        <family val="2"/>
      </rPr>
      <t>Bank Charges</t>
    </r>
  </si>
  <si>
    <r>
      <rPr>
        <sz val="8"/>
        <color rgb="FF494949"/>
        <rFont val="Arial Narrow"/>
        <family val="2"/>
      </rPr>
      <t>Treasurer Fees</t>
    </r>
  </si>
  <si>
    <r>
      <rPr>
        <sz val="8"/>
        <color rgb="FF383838"/>
        <rFont val="Arial Narrow"/>
        <family val="2"/>
      </rPr>
      <t xml:space="preserve">Outside Service </t>
    </r>
    <r>
      <rPr>
        <sz val="8"/>
        <color rgb="FF494949"/>
        <rFont val="Arial Narrow"/>
        <family val="2"/>
      </rPr>
      <t>Fees</t>
    </r>
  </si>
  <si>
    <r>
      <rPr>
        <sz val="8"/>
        <color rgb="FF494949"/>
        <rFont val="Arial Narrow"/>
        <family val="2"/>
      </rPr>
      <t>CCAAC Exoense</t>
    </r>
  </si>
  <si>
    <r>
      <rPr>
        <sz val="8"/>
        <color rgb="FF383838"/>
        <rFont val="Arial Narrow"/>
        <family val="2"/>
      </rPr>
      <t xml:space="preserve">Taxes and </t>
    </r>
    <r>
      <rPr>
        <sz val="8"/>
        <color rgb="FF494949"/>
        <rFont val="Arial Narrow"/>
        <family val="2"/>
      </rPr>
      <t>Licenses</t>
    </r>
  </si>
  <si>
    <r>
      <rPr>
        <sz val="8"/>
        <color rgb="FF494949"/>
        <rFont val="Arial Narrow"/>
        <family val="2"/>
      </rPr>
      <t xml:space="preserve">Professional Fees - </t>
    </r>
    <r>
      <rPr>
        <sz val="8"/>
        <color rgb="FF383838"/>
        <rFont val="Arial Narrow"/>
        <family val="2"/>
      </rPr>
      <t>Accounting</t>
    </r>
  </si>
  <si>
    <r>
      <rPr>
        <sz val="8"/>
        <color rgb="FF494949"/>
        <rFont val="Arial Narrow"/>
        <family val="2"/>
      </rPr>
      <t>Insurance</t>
    </r>
  </si>
  <si>
    <r>
      <rPr>
        <sz val="8"/>
        <color rgb="FF494949"/>
        <rFont val="Arial Narrow"/>
        <family val="2"/>
      </rPr>
      <t xml:space="preserve">Operating </t>
    </r>
    <r>
      <rPr>
        <sz val="8"/>
        <color rgb="FF383838"/>
        <rFont val="Arial Narrow"/>
        <family val="2"/>
      </rPr>
      <t>Suppl</t>
    </r>
    <r>
      <rPr>
        <sz val="8"/>
        <color rgb="FF707070"/>
        <rFont val="Arial Narrow"/>
        <family val="2"/>
      </rPr>
      <t>i</t>
    </r>
    <r>
      <rPr>
        <sz val="8"/>
        <color rgb="FF383838"/>
        <rFont val="Arial Narrow"/>
        <family val="2"/>
      </rPr>
      <t>es</t>
    </r>
  </si>
  <si>
    <r>
      <rPr>
        <sz val="8"/>
        <color rgb="FF494949"/>
        <rFont val="Arial Narrow"/>
        <family val="2"/>
      </rPr>
      <t xml:space="preserve">Fuels </t>
    </r>
    <r>
      <rPr>
        <sz val="8"/>
        <color rgb="FF282828"/>
        <rFont val="Arial Narrow"/>
        <family val="2"/>
      </rPr>
      <t xml:space="preserve">and </t>
    </r>
    <r>
      <rPr>
        <sz val="8"/>
        <color rgb="FF494949"/>
        <rFont val="Arial Narrow"/>
        <family val="2"/>
      </rPr>
      <t>Lubricants</t>
    </r>
  </si>
  <si>
    <r>
      <rPr>
        <sz val="8"/>
        <color rgb="FF494949"/>
        <rFont val="Arial Narrow"/>
        <family val="2"/>
      </rPr>
      <t>JanitorialSupplies</t>
    </r>
  </si>
  <si>
    <r>
      <rPr>
        <sz val="8"/>
        <color rgb="FF494949"/>
        <rFont val="Arial Narrow"/>
        <family val="2"/>
      </rPr>
      <t>FacilitlesRepairs/Maintenance</t>
    </r>
  </si>
  <si>
    <r>
      <rPr>
        <sz val="8"/>
        <color rgb="FF494949"/>
        <rFont val="Arial Narrow"/>
        <family val="2"/>
      </rPr>
      <t xml:space="preserve">Utilities </t>
    </r>
    <r>
      <rPr>
        <sz val="8"/>
        <color rgb="FF828282"/>
        <rFont val="Arial Narrow"/>
        <family val="2"/>
      </rPr>
      <t>-</t>
    </r>
    <r>
      <rPr>
        <sz val="8"/>
        <color rgb="FF494949"/>
        <rFont val="Arial Narrow"/>
        <family val="2"/>
      </rPr>
      <t>Elec</t>
    </r>
    <r>
      <rPr>
        <sz val="8"/>
        <color rgb="FF282828"/>
        <rFont val="Arial Narrow"/>
        <family val="2"/>
      </rPr>
      <t>t</t>
    </r>
    <r>
      <rPr>
        <sz val="8"/>
        <color rgb="FF494949"/>
        <rFont val="Arial Narrow"/>
        <family val="2"/>
      </rPr>
      <t>ric</t>
    </r>
  </si>
  <si>
    <r>
      <rPr>
        <sz val="8"/>
        <color rgb="FF383838"/>
        <rFont val="Arial Narrow"/>
        <family val="2"/>
      </rPr>
      <t xml:space="preserve">Ulllities </t>
    </r>
    <r>
      <rPr>
        <sz val="8"/>
        <color rgb="FF707070"/>
        <rFont val="Arial Narrow"/>
        <family val="2"/>
      </rPr>
      <t>-</t>
    </r>
    <r>
      <rPr>
        <sz val="8"/>
        <color rgb="FF383838"/>
        <rFont val="Arial Narrow"/>
        <family val="2"/>
      </rPr>
      <t xml:space="preserve">Natural </t>
    </r>
    <r>
      <rPr>
        <sz val="8"/>
        <color rgb="FF494949"/>
        <rFont val="Arial Narrow"/>
        <family val="2"/>
      </rPr>
      <t>Gas</t>
    </r>
  </si>
  <si>
    <r>
      <rPr>
        <sz val="8"/>
        <color rgb="FF383838"/>
        <rFont val="Arial Narrow"/>
        <family val="2"/>
      </rPr>
      <t xml:space="preserve">Utilities </t>
    </r>
    <r>
      <rPr>
        <sz val="8"/>
        <color rgb="FF494949"/>
        <rFont val="Arial Narrow"/>
        <family val="2"/>
      </rPr>
      <t>-Water</t>
    </r>
  </si>
  <si>
    <r>
      <rPr>
        <sz val="8"/>
        <color rgb="FF282828"/>
        <rFont val="Arial Narrow"/>
        <family val="2"/>
      </rPr>
      <t xml:space="preserve">Utilities </t>
    </r>
    <r>
      <rPr>
        <sz val="8"/>
        <color rgb="FF383838"/>
        <rFont val="Arial Narrow"/>
        <family val="2"/>
      </rPr>
      <t>-Telephone</t>
    </r>
  </si>
  <si>
    <r>
      <rPr>
        <sz val="8"/>
        <color rgb="FF383838"/>
        <rFont val="Arial Narrow"/>
        <family val="2"/>
      </rPr>
      <t xml:space="preserve">Utilities </t>
    </r>
    <r>
      <rPr>
        <sz val="8"/>
        <color rgb="FF606060"/>
        <rFont val="Arial Narrow"/>
        <family val="2"/>
      </rPr>
      <t>-Trash</t>
    </r>
  </si>
  <si>
    <r>
      <rPr>
        <sz val="8"/>
        <color rgb="FF919191"/>
        <rFont val="Arial Narrow"/>
        <family val="2"/>
      </rPr>
      <t>-</t>
    </r>
  </si>
  <si>
    <t>01-6000-4416</t>
  </si>
  <si>
    <t>Specific Ownership Taxes</t>
  </si>
  <si>
    <t>01-6000-4515</t>
  </si>
  <si>
    <t xml:space="preserve">Roads Revenue </t>
  </si>
  <si>
    <t>01-6000-4910</t>
  </si>
  <si>
    <t xml:space="preserve">01-6000-4920 </t>
  </si>
  <si>
    <t>Other Finance Sources</t>
  </si>
  <si>
    <t>01-6000-5700</t>
  </si>
  <si>
    <t>01-6000-5910</t>
  </si>
  <si>
    <t>01-6000-6110</t>
  </si>
  <si>
    <r>
      <rPr>
        <sz val="8"/>
        <color rgb="FF383838"/>
        <rFont val="Arial"/>
        <family val="2"/>
      </rPr>
      <t>Salaries</t>
    </r>
  </si>
  <si>
    <r>
      <rPr>
        <sz val="8"/>
        <color rgb="FF494949"/>
        <rFont val="Arial"/>
        <family val="2"/>
      </rPr>
      <t xml:space="preserve">Hourly </t>
    </r>
    <r>
      <rPr>
        <sz val="8"/>
        <color rgb="FF282828"/>
        <rFont val="Arial"/>
        <family val="2"/>
      </rPr>
      <t>Wages</t>
    </r>
  </si>
  <si>
    <r>
      <rPr>
        <sz val="8"/>
        <color rgb="FF282828"/>
        <rFont val="Arial"/>
        <family val="2"/>
      </rPr>
      <t xml:space="preserve">Seasonal </t>
    </r>
    <r>
      <rPr>
        <sz val="8"/>
        <color rgb="FF383838"/>
        <rFont val="Arial"/>
        <family val="2"/>
      </rPr>
      <t>Wages</t>
    </r>
  </si>
  <si>
    <r>
      <rPr>
        <sz val="8"/>
        <color rgb="FF707070"/>
        <rFont val="Arial"/>
        <family val="2"/>
      </rPr>
      <t>-</t>
    </r>
  </si>
  <si>
    <r>
      <rPr>
        <sz val="8"/>
        <color rgb="FF383838"/>
        <rFont val="Arial"/>
        <family val="2"/>
      </rPr>
      <t xml:space="preserve">Pavroll </t>
    </r>
    <r>
      <rPr>
        <sz val="8"/>
        <color rgb="FF494949"/>
        <rFont val="Arial"/>
        <family val="2"/>
      </rPr>
      <t xml:space="preserve">Taxes - </t>
    </r>
    <r>
      <rPr>
        <sz val="8"/>
        <color rgb="FF383838"/>
        <rFont val="Arial"/>
        <family val="2"/>
      </rPr>
      <t>FICA</t>
    </r>
  </si>
  <si>
    <r>
      <rPr>
        <sz val="8"/>
        <color rgb="FF494949"/>
        <rFont val="Arial"/>
        <family val="2"/>
      </rPr>
      <t xml:space="preserve">Pavroll Taxes </t>
    </r>
    <r>
      <rPr>
        <sz val="8"/>
        <color rgb="FF707070"/>
        <rFont val="Arial"/>
        <family val="2"/>
      </rPr>
      <t xml:space="preserve">- </t>
    </r>
    <r>
      <rPr>
        <sz val="8"/>
        <color rgb="FF383838"/>
        <rFont val="Arial"/>
        <family val="2"/>
      </rPr>
      <t>Medicare</t>
    </r>
  </si>
  <si>
    <r>
      <rPr>
        <sz val="8"/>
        <color rgb="FF383838"/>
        <rFont val="Arial"/>
        <family val="2"/>
      </rPr>
      <t xml:space="preserve">Payroll Taxes </t>
    </r>
    <r>
      <rPr>
        <sz val="8"/>
        <color rgb="FF828282"/>
        <rFont val="Arial"/>
        <family val="2"/>
      </rPr>
      <t xml:space="preserve">- </t>
    </r>
    <r>
      <rPr>
        <sz val="8"/>
        <color rgb="FF383838"/>
        <rFont val="Arial"/>
        <family val="2"/>
      </rPr>
      <t>SUTA</t>
    </r>
  </si>
  <si>
    <t>PT Hourly</t>
  </si>
  <si>
    <t>01-6000-6113</t>
  </si>
  <si>
    <r>
      <rPr>
        <sz val="8"/>
        <color rgb="FF383838"/>
        <rFont val="Arial"/>
        <family val="2"/>
      </rPr>
      <t xml:space="preserve">Overtime </t>
    </r>
    <r>
      <rPr>
        <sz val="8"/>
        <color rgb="FF494949"/>
        <rFont val="Arial"/>
        <family val="2"/>
      </rPr>
      <t>Pay</t>
    </r>
  </si>
  <si>
    <t>01-6000-6116</t>
  </si>
  <si>
    <t>01-6000-6212</t>
  </si>
  <si>
    <t>01-6000-6310</t>
  </si>
  <si>
    <t xml:space="preserve">Employee Benefits-Health </t>
  </si>
  <si>
    <t>01-6000-6312</t>
  </si>
  <si>
    <t>01-6000-6311</t>
  </si>
  <si>
    <t>Workmens Comp Ins</t>
  </si>
  <si>
    <t>01-6000-7122</t>
  </si>
  <si>
    <t>Outside Service Fee</t>
  </si>
  <si>
    <t>01-6000-7125</t>
  </si>
  <si>
    <t>Taxes &amp; Licenses</t>
  </si>
  <si>
    <t>01-6000-7143</t>
  </si>
  <si>
    <t>Professional Fee-Engineering</t>
  </si>
  <si>
    <t>01-6000-7144</t>
  </si>
  <si>
    <t>01-6000-7151</t>
  </si>
  <si>
    <t>01-6000-7184</t>
  </si>
  <si>
    <t>Furn, Tools,Equipment Repairs</t>
  </si>
  <si>
    <t>01-6000-7190</t>
  </si>
  <si>
    <t>01-6000-7193</t>
  </si>
  <si>
    <t>Utilities-Telephone</t>
  </si>
  <si>
    <t>01-6000-7710</t>
  </si>
  <si>
    <t>01-6000-7720</t>
  </si>
  <si>
    <t>01-6000-7730</t>
  </si>
  <si>
    <t>Total Capital Expenditures</t>
  </si>
  <si>
    <t>Excess Deficiency</t>
  </si>
  <si>
    <t>01-6000-7150</t>
  </si>
  <si>
    <r>
      <rPr>
        <b/>
        <sz val="8"/>
        <color rgb="FF212121"/>
        <rFont val="Arial Narrow"/>
        <family val="2"/>
      </rPr>
      <t>Total O&amp;M</t>
    </r>
  </si>
  <si>
    <r>
      <rPr>
        <b/>
        <sz val="8"/>
        <color rgb="FF2A2A2A"/>
        <rFont val="Arial"/>
        <family val="2"/>
      </rPr>
      <t>Payroll Taxes &amp; Benefits:</t>
    </r>
  </si>
  <si>
    <r>
      <rPr>
        <b/>
        <sz val="8"/>
        <color rgb="FF2A2A2A"/>
        <rFont val="Arial"/>
        <family val="2"/>
      </rPr>
      <t>Total  Personnel Cost:</t>
    </r>
  </si>
  <si>
    <r>
      <rPr>
        <sz val="8"/>
        <color rgb="FF2A2A2A"/>
        <rFont val="Arial Narrow"/>
        <family val="2"/>
      </rPr>
      <t xml:space="preserve">Water Availabilitv </t>
    </r>
    <r>
      <rPr>
        <sz val="8"/>
        <color rgb="FF3D3D3D"/>
        <rFont val="Arial Narrow"/>
        <family val="2"/>
      </rPr>
      <t>Charges (AOS)</t>
    </r>
  </si>
  <si>
    <t>Professional Fees -- Legal</t>
  </si>
  <si>
    <t>Part Time Hourlv Wage</t>
  </si>
  <si>
    <t>Seasonal Wages</t>
  </si>
  <si>
    <r>
      <rPr>
        <sz val="8"/>
        <color rgb="FF2A2A2A"/>
        <rFont val="Arial Narrow"/>
        <family val="2"/>
      </rPr>
      <t xml:space="preserve">Travel </t>
    </r>
    <r>
      <rPr>
        <sz val="8"/>
        <color rgb="FF3D3D3D"/>
        <rFont val="Arial Narrow"/>
        <family val="2"/>
      </rPr>
      <t xml:space="preserve">&amp; </t>
    </r>
    <r>
      <rPr>
        <sz val="8"/>
        <color rgb="FF2A2A2A"/>
        <rFont val="Arial Narrow"/>
        <family val="2"/>
      </rPr>
      <t>Lodging</t>
    </r>
  </si>
  <si>
    <r>
      <rPr>
        <sz val="8"/>
        <color rgb="FF2A2A2A"/>
        <rFont val="Arial Narrow"/>
        <family val="2"/>
      </rPr>
      <t xml:space="preserve">Professional Fees </t>
    </r>
    <r>
      <rPr>
        <sz val="8"/>
        <color rgb="FF3D3D3D"/>
        <rFont val="Arial Narrow"/>
        <family val="2"/>
      </rPr>
      <t xml:space="preserve">•· </t>
    </r>
    <r>
      <rPr>
        <sz val="8"/>
        <color rgb="FF2A2A2A"/>
        <rFont val="Arial Narrow"/>
        <family val="2"/>
      </rPr>
      <t>Accounting</t>
    </r>
  </si>
  <si>
    <t xml:space="preserve">Travel and </t>
  </si>
  <si>
    <t>04-0100-6323</t>
  </si>
  <si>
    <t>04-0100-7140</t>
  </si>
  <si>
    <t>Professional Fees-Accounting</t>
  </si>
  <si>
    <t>FacilitiesRepairs/Maintenance</t>
  </si>
  <si>
    <r>
      <rPr>
        <sz val="8"/>
        <color rgb="FF282828"/>
        <rFont val="Arial Black"/>
        <family val="2"/>
      </rPr>
      <t>Excess (Deficiency) of Revenues
Over(Under) Expenditures</t>
    </r>
  </si>
  <si>
    <t>Golf Course Maintenance</t>
  </si>
  <si>
    <r>
      <rPr>
        <sz val="8"/>
        <color rgb="FF313131"/>
        <rFont val="Arial Narrow"/>
        <family val="2"/>
      </rPr>
      <t xml:space="preserve">Utilities </t>
    </r>
    <r>
      <rPr>
        <sz val="8"/>
        <color rgb="FF727272"/>
        <rFont val="Arial Narrow"/>
        <family val="2"/>
      </rPr>
      <t>-Natural Gas</t>
    </r>
  </si>
  <si>
    <r>
      <rPr>
        <sz val="8"/>
        <color rgb="FF414141"/>
        <rFont val="Arial Narrow"/>
        <family val="2"/>
      </rPr>
      <t xml:space="preserve">Ut!lilles </t>
    </r>
    <r>
      <rPr>
        <sz val="8"/>
        <color rgb="FF575757"/>
        <rFont val="Arial Narrow"/>
        <family val="2"/>
      </rPr>
      <t>-water</t>
    </r>
  </si>
  <si>
    <t>Utilities  Trash</t>
  </si>
  <si>
    <t>04-0201-7195</t>
  </si>
  <si>
    <t>Employee Benefits - Retirement</t>
  </si>
  <si>
    <r>
      <rPr>
        <sz val="8"/>
        <color rgb="FF494949"/>
        <rFont val="Arial Narrow"/>
        <family val="2"/>
      </rPr>
      <t xml:space="preserve">Cost </t>
    </r>
    <r>
      <rPr>
        <sz val="8"/>
        <color rgb="FF383838"/>
        <rFont val="Arial Narrow"/>
        <family val="2"/>
      </rPr>
      <t>of Lot Sales</t>
    </r>
  </si>
  <si>
    <r>
      <rPr>
        <sz val="8"/>
        <color rgb="FF2A2A2A"/>
        <rFont val="Arial Narrow"/>
        <family val="2"/>
      </rPr>
      <t xml:space="preserve">Professional Fees </t>
    </r>
    <r>
      <rPr>
        <sz val="8"/>
        <color rgb="FF3D3D3D"/>
        <rFont val="Arial Narrow"/>
        <family val="2"/>
      </rPr>
      <t xml:space="preserve">-- </t>
    </r>
    <r>
      <rPr>
        <sz val="8"/>
        <color rgb="FF2A2A2A"/>
        <rFont val="Arial Narrow"/>
        <family val="2"/>
      </rPr>
      <t>Engineering</t>
    </r>
  </si>
  <si>
    <r>
      <rPr>
        <sz val="8"/>
        <color rgb="FF212121"/>
        <rFont val="Arial Narrow"/>
        <family val="2"/>
      </rPr>
      <t xml:space="preserve">Furn, Tools </t>
    </r>
    <r>
      <rPr>
        <sz val="8"/>
        <color rgb="FF363636"/>
        <rFont val="Arial Narrow"/>
        <family val="2"/>
      </rPr>
      <t xml:space="preserve">&amp; </t>
    </r>
    <r>
      <rPr>
        <sz val="8"/>
        <color rgb="FF212121"/>
        <rFont val="Arial Narrow"/>
        <family val="2"/>
      </rPr>
      <t>Eq Repairs/Main</t>
    </r>
  </si>
  <si>
    <r>
      <rPr>
        <b/>
        <sz val="8"/>
        <color rgb="FF383838"/>
        <rFont val="Arial Narrow"/>
        <family val="2"/>
      </rPr>
      <t xml:space="preserve">Account </t>
    </r>
    <r>
      <rPr>
        <b/>
        <sz val="8"/>
        <color rgb="FF494949"/>
        <rFont val="Arial Narrow"/>
        <family val="2"/>
      </rPr>
      <t>03-0100</t>
    </r>
  </si>
  <si>
    <t>Parks and Recreation</t>
  </si>
  <si>
    <t>depreciation</t>
  </si>
  <si>
    <t>Golf Pro shop</t>
  </si>
  <si>
    <t>Grant/Loss on Sale of Assets</t>
  </si>
  <si>
    <t>Utilities-Natural  Gas</t>
  </si>
  <si>
    <t>03-0100-7191</t>
  </si>
  <si>
    <t>01-0208-6116</t>
  </si>
  <si>
    <t>Vehicle Reimbursement</t>
  </si>
  <si>
    <t>Charges for Services</t>
  </si>
  <si>
    <t>Janitorial Suoolies</t>
  </si>
  <si>
    <r>
      <rPr>
        <sz val="8"/>
        <color rgb="FF3D3D3D"/>
        <rFont val="Arial Narrow"/>
        <family val="2"/>
      </rPr>
      <t xml:space="preserve">Furn, Tools&amp; </t>
    </r>
    <r>
      <rPr>
        <sz val="8"/>
        <color rgb="FF282828"/>
        <rFont val="Arial Narrow"/>
        <family val="2"/>
      </rPr>
      <t>Eauioment Repairs</t>
    </r>
  </si>
  <si>
    <t>Capital Projects match</t>
  </si>
  <si>
    <t>Furn, Tools &amp; Equipment Repairs</t>
  </si>
  <si>
    <t>Lease - Purchase Payments</t>
  </si>
  <si>
    <r>
      <rPr>
        <sz val="9"/>
        <color rgb="FF4D4D4D"/>
        <rFont val="Arial Narrow"/>
        <family val="2"/>
      </rPr>
      <t>T</t>
    </r>
    <r>
      <rPr>
        <sz val="9"/>
        <color rgb="FF1C1C1C"/>
        <rFont val="Arial Narrow"/>
        <family val="2"/>
      </rPr>
      <t xml:space="preserve">otal </t>
    </r>
    <r>
      <rPr>
        <sz val="9"/>
        <color rgb="FF2F2F2F"/>
        <rFont val="Arial Narrow"/>
        <family val="2"/>
      </rPr>
      <t xml:space="preserve">Capftal </t>
    </r>
    <r>
      <rPr>
        <sz val="9"/>
        <color rgb="FF1C1C1C"/>
        <rFont val="Arial Narrow"/>
        <family val="2"/>
      </rPr>
      <t>expenditures</t>
    </r>
  </si>
  <si>
    <r>
      <rPr>
        <sz val="8"/>
        <color rgb="FF494949"/>
        <rFont val="Arial Narrow"/>
        <family val="2"/>
      </rPr>
      <t xml:space="preserve">Property </t>
    </r>
    <r>
      <rPr>
        <sz val="8"/>
        <color rgb="FF606060"/>
        <rFont val="Arial Narrow"/>
        <family val="2"/>
      </rPr>
      <t>Taxes</t>
    </r>
  </si>
  <si>
    <r>
      <rPr>
        <sz val="8"/>
        <color rgb="FF232323"/>
        <rFont val="Arial Narrow"/>
        <family val="2"/>
      </rPr>
      <t xml:space="preserve">lnterfund Transfers </t>
    </r>
    <r>
      <rPr>
        <sz val="8"/>
        <rFont val="Arial Narrow"/>
        <family val="2"/>
      </rPr>
      <t>golf water</t>
    </r>
  </si>
  <si>
    <t>03-0100-7143</t>
  </si>
  <si>
    <t>Professional Fees engineeering</t>
  </si>
  <si>
    <t>05-0100-5010</t>
  </si>
  <si>
    <t xml:space="preserve">Colorado City Metropolitan District </t>
  </si>
  <si>
    <t xml:space="preserve">Property Management Fund </t>
  </si>
  <si>
    <t>year actual</t>
  </si>
  <si>
    <t xml:space="preserve">Budget </t>
  </si>
  <si>
    <t>Budget</t>
  </si>
  <si>
    <t xml:space="preserve">Current Year </t>
  </si>
  <si>
    <t>actual</t>
  </si>
  <si>
    <t>05-0100-5200</t>
  </si>
  <si>
    <t>05-0100-5300</t>
  </si>
  <si>
    <t>05-0100-5700</t>
  </si>
  <si>
    <t>05-0100-5910</t>
  </si>
  <si>
    <t>05-0100-7010</t>
  </si>
  <si>
    <t>05-0100-7122</t>
  </si>
  <si>
    <t>05-0100-7125</t>
  </si>
  <si>
    <t>05-0100-7150</t>
  </si>
  <si>
    <t>05-0100-7200</t>
  </si>
  <si>
    <t>05-0100-7910</t>
  </si>
  <si>
    <t>05-0100-7710</t>
  </si>
  <si>
    <t>05-0100-7720</t>
  </si>
  <si>
    <t>05-100-5990</t>
  </si>
  <si>
    <t>Over (under) Expenditures</t>
  </si>
  <si>
    <t xml:space="preserve">Excess(Deficiency) of Revenues </t>
  </si>
  <si>
    <t>Beginning Fund Balance - Unrestricted</t>
  </si>
  <si>
    <t>Ending Funding Balance -Unrestricted</t>
  </si>
  <si>
    <t>InterfundOper Transfers -Out</t>
  </si>
  <si>
    <t>Gain/Loss on Sales of assets</t>
  </si>
  <si>
    <t>Fund BalancesUsed(Surplus)</t>
  </si>
  <si>
    <t>Interfund OpenTransfer-Out</t>
  </si>
  <si>
    <t>Capital outlay</t>
  </si>
  <si>
    <t>Conservation Trust Fund Lottery</t>
  </si>
  <si>
    <t>10-0100-5010</t>
  </si>
  <si>
    <t>10-0100-5200</t>
  </si>
  <si>
    <t>10-0100-7010</t>
  </si>
  <si>
    <t>10-0100-7120</t>
  </si>
  <si>
    <t>Total Revenue and OFS</t>
  </si>
  <si>
    <t xml:space="preserve">Capital Outlays </t>
  </si>
  <si>
    <t xml:space="preserve">Capital Projects </t>
  </si>
  <si>
    <t>Lease Purchase payments</t>
  </si>
  <si>
    <t>10-0100-7130</t>
  </si>
  <si>
    <t>10-0100-7910</t>
  </si>
  <si>
    <t>Capital Improvement Fund Sewer</t>
  </si>
  <si>
    <t>16-0000-5011</t>
  </si>
  <si>
    <t>Capital Improvement Fund Water</t>
  </si>
  <si>
    <t>16-0000-5200</t>
  </si>
  <si>
    <t>16-0100-7910</t>
  </si>
  <si>
    <t>16-0000-7010</t>
  </si>
  <si>
    <t>16-0000-7120</t>
  </si>
  <si>
    <t>16-0100-5010</t>
  </si>
  <si>
    <t>16-0100-5200</t>
  </si>
  <si>
    <t>16-0000-7910</t>
  </si>
  <si>
    <t>Non Potable Water</t>
  </si>
  <si>
    <t>lnterfund Transfers -- Water</t>
  </si>
  <si>
    <t>Interfund Transfer Golf</t>
  </si>
  <si>
    <t>04-0201-7750</t>
  </si>
  <si>
    <t>Beginning Balance for 2026 in Reserves</t>
  </si>
  <si>
    <t>2026 Budget</t>
  </si>
  <si>
    <t>Capital Sewer Project</t>
  </si>
  <si>
    <t xml:space="preserve">Sale of lot </t>
  </si>
  <si>
    <t>12 Taps</t>
  </si>
  <si>
    <t>01-0203-5311</t>
  </si>
  <si>
    <t>fitness center</t>
  </si>
  <si>
    <t>Drought Fee</t>
  </si>
  <si>
    <t xml:space="preserve">2027 Budget </t>
  </si>
  <si>
    <t>Current Year
Forecast Actual 2026</t>
  </si>
  <si>
    <t xml:space="preserve">
Budget 2026</t>
  </si>
  <si>
    <t>12/31/2025
Prior Year Actual
2025</t>
  </si>
  <si>
    <t>Beginning balance for 2026 in reserves</t>
  </si>
  <si>
    <t>Budget 2027</t>
  </si>
  <si>
    <t>Current Year Forcasted
2026</t>
  </si>
  <si>
    <t>Current Year
 Forcasted 2026</t>
  </si>
  <si>
    <t>12/31/2026
Budget 2026</t>
  </si>
  <si>
    <t>Current Year  Forcasted 2026</t>
  </si>
  <si>
    <t xml:space="preserve">
Prior Year Actual
2025</t>
  </si>
  <si>
    <t>Current Year Forcasted
 Actual 2026</t>
  </si>
  <si>
    <t>Current Year Forecast Actual
2026</t>
  </si>
  <si>
    <t>Current Year
 Forcasted Actual 2026</t>
  </si>
  <si>
    <t>Current Year
Forcasted Actual 2026</t>
  </si>
  <si>
    <t>Current Year Forcasted
to Date  Actual 2026</t>
  </si>
  <si>
    <t>01-0908-4510</t>
  </si>
  <si>
    <t>12 taps</t>
  </si>
  <si>
    <t>Total capital expenditures</t>
  </si>
  <si>
    <t xml:space="preserve"> </t>
  </si>
  <si>
    <t>Football</t>
  </si>
  <si>
    <t>02-0100-7731</t>
  </si>
  <si>
    <t>Bladder Motel</t>
  </si>
  <si>
    <t>04-0100-4511</t>
  </si>
  <si>
    <t>Digital Green Fees</t>
  </si>
  <si>
    <t>04-0100-4513</t>
  </si>
  <si>
    <t>Digital Cart Fees</t>
  </si>
  <si>
    <t>Revenue after pro expenditures</t>
  </si>
  <si>
    <t>expenditures from GCM</t>
  </si>
  <si>
    <t>MembershipDues</t>
  </si>
  <si>
    <t>Furn, Tools&amp; Equipment Reoairs</t>
  </si>
  <si>
    <r>
      <rPr>
        <sz val="8"/>
        <color rgb="FF494949"/>
        <rFont val="Arial Narrow"/>
        <family val="2"/>
      </rPr>
      <t xml:space="preserve">Professional Fees </t>
    </r>
    <r>
      <rPr>
        <sz val="8"/>
        <color rgb="FF828282"/>
        <rFont val="Arial Narrow"/>
        <family val="2"/>
      </rPr>
      <t xml:space="preserve">• </t>
    </r>
    <r>
      <rPr>
        <sz val="8"/>
        <color rgb="FF606060"/>
        <rFont val="Arial Narrow"/>
        <family val="2"/>
      </rPr>
      <t>Legal</t>
    </r>
  </si>
  <si>
    <t>$5 increase</t>
  </si>
  <si>
    <t>10/2026
Current Year Actual 2026</t>
  </si>
  <si>
    <t>10/2026
Current Monthly Actual 2026</t>
  </si>
  <si>
    <t>10/2026
Current Monthly
Actual 2026</t>
  </si>
  <si>
    <t xml:space="preserve">      10/2026
Current Year Actual 2026</t>
  </si>
  <si>
    <t>Charge for Signs</t>
  </si>
  <si>
    <t>Vac35k</t>
  </si>
  <si>
    <t>vac10k</t>
  </si>
  <si>
    <t>seeder</t>
  </si>
  <si>
    <t>Beginning Fund 2026 Balance in Reserves</t>
  </si>
  <si>
    <t>Beginning Balance 2026 in Reserves</t>
  </si>
  <si>
    <t>Total Taxes and Payroll</t>
  </si>
  <si>
    <t>Beginning Balance 2026 in reserves</t>
  </si>
  <si>
    <t>2027 Budget</t>
  </si>
  <si>
    <t>10/31/2026
Current Year Actual 2026</t>
  </si>
  <si>
    <t>Employee Benefits-Retirement</t>
  </si>
  <si>
    <t>Professional Fees -Accounting</t>
  </si>
  <si>
    <t>2027 Budget Draft 3</t>
  </si>
  <si>
    <t>2027 Sewer budget Draft 3</t>
  </si>
  <si>
    <t>2027 Budget  Draft 3</t>
  </si>
  <si>
    <t>2027 Budget draft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</si>
</sst>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_);\(0\)"/>
    <numFmt numFmtId="166" formatCode="#,##0;[Red]#,##0"/>
  </numFmts>
  <fonts count="162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7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363636"/>
      <name val="Arial"/>
      <family val="2"/>
    </font>
    <font>
      <sz val="8"/>
      <color rgb="FF232323"/>
      <name val="Arial"/>
      <family val="2"/>
    </font>
    <font>
      <b/>
      <sz val="8"/>
      <color rgb="FF232323"/>
      <name val="Arial"/>
      <family val="2"/>
    </font>
    <font>
      <sz val="8"/>
      <color rgb="FF313131"/>
      <name val="Arial"/>
      <family val="2"/>
    </font>
    <font>
      <sz val="8"/>
      <color rgb="FF1F1F1F"/>
      <name val="Arial"/>
      <family val="2"/>
    </font>
    <font>
      <sz val="8"/>
      <color rgb="FF565656"/>
      <name val="Arial"/>
      <family val="2"/>
    </font>
    <font>
      <sz val="8"/>
      <color rgb="FF3D3D3D"/>
      <name val="Arial"/>
      <family val="2"/>
    </font>
    <font>
      <sz val="8"/>
      <color rgb="FF595959"/>
      <name val="Arial"/>
      <family val="2"/>
    </font>
    <font>
      <sz val="9"/>
      <color rgb="FF000000"/>
      <name val="Aptos Light"/>
      <family val="2"/>
    </font>
    <font>
      <sz val="9"/>
      <color rgb="FF000000"/>
      <name val="Arial Narrow"/>
      <family val="2"/>
    </font>
    <font>
      <sz val="9"/>
      <color rgb="FF1A1A1A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color rgb="FF505050"/>
      <name val="Arial Narrow"/>
      <family val="2"/>
    </font>
    <font>
      <sz val="9"/>
      <color rgb="FF313131"/>
      <name val="Arial Narrow"/>
      <family val="2"/>
    </font>
    <font>
      <b/>
      <sz val="9"/>
      <color rgb="FF1A1A1A"/>
      <name val="Arial Narrow"/>
      <family val="2"/>
    </font>
    <font>
      <b/>
      <u/>
      <sz val="9"/>
      <color rgb="FF1A1A1A"/>
      <name val="Arial Narrow"/>
      <family val="2"/>
    </font>
    <font>
      <b/>
      <sz val="9"/>
      <color rgb="FF1F1F1F"/>
      <name val="Arial Narrow"/>
      <family val="2"/>
    </font>
    <font>
      <sz val="8"/>
      <name val="Arial Narrow"/>
      <family val="2"/>
    </font>
    <font>
      <sz val="10"/>
      <color rgb="FF000000"/>
      <name val="Arial Narrow"/>
      <family val="2"/>
    </font>
    <font>
      <sz val="13.5"/>
      <name val="Arial Narrow"/>
      <family val="2"/>
    </font>
    <font>
      <sz val="9.5"/>
      <name val="Arial Narrow"/>
      <family val="2"/>
    </font>
    <font>
      <sz val="13"/>
      <name val="Arial Narrow"/>
      <family val="2"/>
    </font>
    <font>
      <sz val="8"/>
      <color rgb="FF2F2F2F"/>
      <name val="Arial Narrow"/>
      <family val="2"/>
    </font>
    <font>
      <sz val="8"/>
      <color rgb="FF4D4D4D"/>
      <name val="Arial Narrow"/>
      <family val="2"/>
    </font>
    <font>
      <sz val="9"/>
      <color rgb="FF707070"/>
      <name val="Arial Narrow"/>
      <family val="2"/>
    </font>
    <font>
      <sz val="9"/>
      <color rgb="FF838383"/>
      <name val="Arial Narrow"/>
      <family val="2"/>
    </font>
    <font>
      <sz val="8"/>
      <color rgb="FF282828"/>
      <name val="Arial Narrow"/>
      <family val="2"/>
    </font>
    <font>
      <sz val="8"/>
      <color rgb="FF3D3D3D"/>
      <name val="Arial Narrow"/>
      <family val="2"/>
    </font>
    <font>
      <sz val="8"/>
      <color rgb="FF383838"/>
      <name val="Arial Narrow"/>
      <family val="2"/>
    </font>
    <font>
      <sz val="10.5"/>
      <name val="Arial Narrow"/>
      <family val="2"/>
    </font>
    <font>
      <sz val="10.5"/>
      <color rgb="FF757575"/>
      <name val="Arial Narrow"/>
      <family val="2"/>
    </font>
    <font>
      <b/>
      <sz val="8"/>
      <color rgb="FF232323"/>
      <name val="Arial Narrow"/>
      <family val="2"/>
    </font>
    <font>
      <b/>
      <sz val="8"/>
      <name val="Arial Narrow"/>
      <family val="2"/>
    </font>
    <font>
      <sz val="8"/>
      <color rgb="FF232323"/>
      <name val="Arial Narrow"/>
      <family val="2"/>
    </font>
    <font>
      <sz val="8"/>
      <color rgb="FF363636"/>
      <name val="Arial Narrow"/>
      <family val="2"/>
    </font>
    <font>
      <sz val="8"/>
      <color rgb="FF464646"/>
      <name val="Arial Narrow"/>
      <family val="2"/>
    </font>
    <font>
      <sz val="8"/>
      <color rgb="FF696969"/>
      <name val="Arial Narrow"/>
      <family val="2"/>
    </font>
    <font>
      <sz val="8"/>
      <color rgb="FF595959"/>
      <name val="Arial Narrow"/>
      <family val="2"/>
    </font>
    <font>
      <b/>
      <sz val="8"/>
      <color rgb="FF363636"/>
      <name val="Arial Narrow"/>
      <family val="2"/>
    </font>
    <font>
      <sz val="8"/>
      <color rgb="FFB3B3B3"/>
      <name val="Arial Narrow"/>
      <family val="2"/>
    </font>
    <font>
      <sz val="8"/>
      <color rgb="FF525252"/>
      <name val="Arial Narrow"/>
      <family val="2"/>
    </font>
    <font>
      <sz val="13.5"/>
      <color rgb="FF626262"/>
      <name val="Arial Narrow"/>
      <family val="2"/>
    </font>
    <font>
      <sz val="13"/>
      <color rgb="FF757575"/>
      <name val="Arial Narrow"/>
      <family val="2"/>
    </font>
    <font>
      <b/>
      <sz val="8"/>
      <color rgb="FF3D3D3D"/>
      <name val="Arial Narrow"/>
      <family val="2"/>
    </font>
    <font>
      <sz val="8"/>
      <color rgb="FF313131"/>
      <name val="Arial Narrow"/>
      <family val="2"/>
    </font>
    <font>
      <b/>
      <sz val="8"/>
      <color rgb="FF1F1F1F"/>
      <name val="Arial Narrow"/>
      <family val="2"/>
    </font>
    <font>
      <sz val="8"/>
      <color rgb="FF1F1F1F"/>
      <name val="Arial Narrow"/>
      <family val="2"/>
    </font>
    <font>
      <sz val="8"/>
      <color rgb="FF414141"/>
      <name val="Arial Narrow"/>
      <family val="2"/>
    </font>
    <font>
      <sz val="8"/>
      <color rgb="FF545454"/>
      <name val="Arial Narrow"/>
      <family val="2"/>
    </font>
    <font>
      <b/>
      <sz val="8"/>
      <color rgb="FF313131"/>
      <name val="Arial Narrow"/>
      <family val="2"/>
    </font>
    <font>
      <sz val="8"/>
      <color rgb="FF8C8C8C"/>
      <name val="Arial Narrow"/>
      <family val="2"/>
    </font>
    <font>
      <sz val="8"/>
      <color rgb="FF1C1C1C"/>
      <name val="Arial Narrow"/>
      <family val="2"/>
    </font>
    <font>
      <sz val="8"/>
      <color rgb="FF000000"/>
      <name val="Arial Narrow"/>
      <family val="2"/>
    </font>
    <font>
      <sz val="8"/>
      <color rgb="FF3F3F3F"/>
      <name val="Arial Narrow"/>
      <family val="2"/>
    </font>
    <font>
      <sz val="8"/>
      <color rgb="FF646464"/>
      <name val="Arial Narrow"/>
      <family val="2"/>
    </font>
    <font>
      <sz val="8"/>
      <color rgb="FF2A2A2A"/>
      <name val="Arial Narrow"/>
      <family val="2"/>
    </font>
    <font>
      <sz val="8"/>
      <color rgb="FF565656"/>
      <name val="Arial Narrow"/>
      <family val="2"/>
    </font>
    <font>
      <sz val="8"/>
      <color rgb="FF838383"/>
      <name val="Arial Narrow"/>
      <family val="2"/>
    </font>
    <font>
      <sz val="8"/>
      <color rgb="FF575757"/>
      <name val="Arial Narrow"/>
      <family val="2"/>
    </font>
    <font>
      <sz val="8"/>
      <color rgb="FF727272"/>
      <name val="Arial Narrow"/>
      <family val="2"/>
    </font>
    <font>
      <sz val="8"/>
      <color rgb="FF212121"/>
      <name val="Arial Narrow"/>
      <family val="2"/>
    </font>
    <font>
      <sz val="9"/>
      <color theme="1"/>
      <name val="Arial Narrow"/>
      <family val="2"/>
    </font>
    <font>
      <sz val="9"/>
      <color theme="1"/>
      <name val="Aptos Narrow"/>
      <family val="2"/>
      <scheme val="minor"/>
    </font>
    <font>
      <sz val="9"/>
      <color rgb="FF383838"/>
      <name val="Arial Narrow"/>
      <family val="2"/>
    </font>
    <font>
      <sz val="9"/>
      <color rgb="FF494949"/>
      <name val="Arial Narrow"/>
      <family val="2"/>
    </font>
    <font>
      <sz val="9"/>
      <color rgb="FF606060"/>
      <name val="Arial Narrow"/>
      <family val="2"/>
    </font>
    <font>
      <sz val="9"/>
      <color rgb="FF282828"/>
      <name val="Arial Narrow"/>
      <family val="2"/>
    </font>
    <font>
      <sz val="9"/>
      <color rgb="FF828282"/>
      <name val="Arial Narrow"/>
      <family val="2"/>
    </font>
    <font>
      <sz val="9"/>
      <color rgb="FFC4C4C4"/>
      <name val="Arial Narrow"/>
      <family val="2"/>
    </font>
    <font>
      <sz val="9"/>
      <color rgb="FF919191"/>
      <name val="Arial Narrow"/>
      <family val="2"/>
    </font>
    <font>
      <b/>
      <sz val="11"/>
      <color theme="1"/>
      <name val="Arial Narrow"/>
      <family val="2"/>
    </font>
    <font>
      <b/>
      <sz val="9"/>
      <color rgb="FF383838"/>
      <name val="Arial Narrow"/>
      <family val="2"/>
    </font>
    <font>
      <b/>
      <sz val="9"/>
      <color rgb="FF494949"/>
      <name val="Arial Narrow"/>
      <family val="2"/>
    </font>
    <font>
      <b/>
      <sz val="10"/>
      <name val="Arial Narrow"/>
      <family val="2"/>
    </font>
    <font>
      <b/>
      <sz val="10"/>
      <color rgb="FF383838"/>
      <name val="Arial Narrow"/>
      <family val="2"/>
    </font>
    <font>
      <b/>
      <sz val="10"/>
      <color rgb="FF494949"/>
      <name val="Arial Narrow"/>
      <family val="2"/>
    </font>
    <font>
      <b/>
      <sz val="10"/>
      <color rgb="FF282828"/>
      <name val="Arial Narrow"/>
      <family val="2"/>
    </font>
    <font>
      <sz val="9"/>
      <color rgb="FF2F2F2F"/>
      <name val="Arial Narrow"/>
      <family val="2"/>
    </font>
    <font>
      <sz val="9"/>
      <color rgb="FF1C1C1C"/>
      <name val="Arial Narrow"/>
      <family val="2"/>
    </font>
    <font>
      <sz val="9"/>
      <color rgb="FF5E5E5E"/>
      <name val="Arial Narrow"/>
      <family val="2"/>
    </font>
    <font>
      <sz val="9"/>
      <color rgb="FF4D4D4D"/>
      <name val="Arial Narrow"/>
      <family val="2"/>
    </font>
    <font>
      <b/>
      <sz val="9"/>
      <color rgb="FF1C1C1C"/>
      <name val="Arial Narrow"/>
      <family val="2"/>
    </font>
    <font>
      <b/>
      <sz val="9"/>
      <color rgb="FF2F2F2F"/>
      <name val="Arial Narrow"/>
      <family val="2"/>
    </font>
    <font>
      <b/>
      <sz val="9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ptos Narrow"/>
      <family val="2"/>
      <scheme val="minor"/>
    </font>
    <font>
      <b/>
      <sz val="8"/>
      <color rgb="FF383838"/>
      <name val="Arial Narrow"/>
      <family val="2"/>
    </font>
    <font>
      <b/>
      <sz val="8"/>
      <color rgb="FF494949"/>
      <name val="Arial Narrow"/>
      <family val="2"/>
    </font>
    <font>
      <b/>
      <sz val="8"/>
      <color rgb="FF282828"/>
      <name val="Arial Narrow"/>
      <family val="2"/>
    </font>
    <font>
      <sz val="8"/>
      <color rgb="FF797979"/>
      <name val="Arial Narrow"/>
      <family val="2"/>
    </font>
    <font>
      <vertAlign val="subscript"/>
      <sz val="8"/>
      <color rgb="FF797979"/>
      <name val="Arial Narrow"/>
      <family val="2"/>
    </font>
    <font>
      <sz val="8"/>
      <color rgb="FF2A2A2A"/>
      <name val="Arial"/>
      <family val="2"/>
    </font>
    <font>
      <sz val="8"/>
      <color rgb="FF7B7B7B"/>
      <name val="Arial Narrow"/>
      <family val="2"/>
    </font>
    <font>
      <b/>
      <sz val="8"/>
      <color rgb="FF2A2A2A"/>
      <name val="Arial Narrow"/>
      <family val="2"/>
    </font>
    <font>
      <b/>
      <sz val="8"/>
      <color rgb="FF212121"/>
      <name val="Arial Narrow"/>
      <family val="2"/>
    </font>
    <font>
      <sz val="8"/>
      <color rgb="FF212121"/>
      <name val="Arial"/>
      <family val="2"/>
    </font>
    <font>
      <sz val="8"/>
      <color rgb="FF7E7E7E"/>
      <name val="Arial Narrow"/>
      <family val="2"/>
    </font>
    <font>
      <sz val="8"/>
      <color rgb="FF494949"/>
      <name val="Arial Narrow"/>
      <family val="2"/>
    </font>
    <font>
      <b/>
      <u/>
      <sz val="8"/>
      <color rgb="FF212121"/>
      <name val="Arial Narrow"/>
      <family val="2"/>
    </font>
    <font>
      <sz val="8"/>
      <color rgb="FF939393"/>
      <name val="Arial Narrow"/>
      <family val="2"/>
    </font>
    <font>
      <vertAlign val="subscript"/>
      <sz val="8"/>
      <color rgb="FF838383"/>
      <name val="Arial Narrow"/>
      <family val="2"/>
    </font>
    <font>
      <b/>
      <sz val="8"/>
      <color rgb="FF575757"/>
      <name val="Arial Narrow"/>
      <family val="2"/>
    </font>
    <font>
      <b/>
      <sz val="8"/>
      <color rgb="FF8C8C8C"/>
      <name val="Arial Narrow"/>
      <family val="2"/>
    </font>
    <font>
      <b/>
      <sz val="8"/>
      <color rgb="FF000000"/>
      <name val="Arial Narrow"/>
      <family val="2"/>
    </font>
    <font>
      <sz val="8"/>
      <color rgb="FF606060"/>
      <name val="Arial Narrow"/>
      <family val="2"/>
    </font>
    <font>
      <sz val="8"/>
      <color rgb="FF828282"/>
      <name val="Arial Narrow"/>
      <family val="2"/>
    </font>
    <font>
      <sz val="8"/>
      <color rgb="FF707070"/>
      <name val="Arial Narrow"/>
      <family val="2"/>
    </font>
    <font>
      <sz val="8"/>
      <color rgb="FFACACAC"/>
      <name val="Arial Narrow"/>
      <family val="2"/>
    </font>
    <font>
      <sz val="8"/>
      <color rgb="FF919191"/>
      <name val="Arial Narrow"/>
      <family val="2"/>
    </font>
    <font>
      <sz val="8"/>
      <color theme="1"/>
      <name val="Arial"/>
      <family val="2"/>
    </font>
    <font>
      <sz val="8"/>
      <color rgb="FF383838"/>
      <name val="Arial"/>
      <family val="2"/>
    </font>
    <font>
      <sz val="8"/>
      <color rgb="FF494949"/>
      <name val="Arial"/>
      <family val="2"/>
    </font>
    <font>
      <sz val="8"/>
      <color rgb="FF282828"/>
      <name val="Arial"/>
      <family val="2"/>
    </font>
    <font>
      <sz val="8"/>
      <color rgb="FF707070"/>
      <name val="Arial"/>
      <family val="2"/>
    </font>
    <font>
      <sz val="8"/>
      <color rgb="FF828282"/>
      <name val="Arial"/>
      <family val="2"/>
    </font>
    <font>
      <sz val="8"/>
      <color rgb="FF000000"/>
      <name val="Arial"/>
      <family val="2"/>
    </font>
    <font>
      <b/>
      <sz val="8"/>
      <color rgb="FF313131"/>
      <name val="Arial"/>
      <family val="2"/>
    </font>
    <font>
      <b/>
      <sz val="8"/>
      <color rgb="FF1F1F1F"/>
      <name val="Arial"/>
      <family val="2"/>
    </font>
    <font>
      <b/>
      <sz val="8"/>
      <color rgb="FF2A2A2A"/>
      <name val="Arial"/>
      <family val="2"/>
    </font>
    <font>
      <b/>
      <sz val="8"/>
      <color rgb="FF282828"/>
      <name val="Arial"/>
      <family val="2"/>
    </font>
    <font>
      <sz val="8"/>
      <name val="Arial Black"/>
      <family val="2"/>
    </font>
    <font>
      <sz val="8"/>
      <color theme="1"/>
      <name val="Arial Black"/>
      <family val="2"/>
    </font>
    <font>
      <sz val="8"/>
      <color rgb="FF000000"/>
      <name val="Arial Black"/>
      <family val="2"/>
    </font>
    <font>
      <sz val="8"/>
      <color rgb="FF282828"/>
      <name val="Arial Black"/>
      <family val="2"/>
    </font>
    <font>
      <b/>
      <sz val="8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sz val="10"/>
      <color rgb="FF000000"/>
      <name val="Arial Narrow"/>
      <family val="2"/>
    </font>
    <font>
      <b/>
      <sz val="8"/>
      <color theme="1"/>
      <name val="Aptos Narrow"/>
      <family val="2"/>
      <scheme val="minor"/>
    </font>
    <font>
      <b/>
      <sz val="9"/>
      <color rgb="FF000000"/>
      <name val="Aptos Light"/>
      <family val="2"/>
    </font>
    <font>
      <sz val="8"/>
      <color rgb="FF313131"/>
      <name val="Arial Black"/>
      <family val="2"/>
    </font>
    <font>
      <sz val="8"/>
      <color rgb="FF414141"/>
      <name val="Arial Black"/>
      <family val="2"/>
    </font>
    <font>
      <b/>
      <sz val="8"/>
      <name val="Arial Black"/>
      <family val="2"/>
    </font>
    <font>
      <sz val="8"/>
      <color theme="1"/>
      <name val="Aptos Black"/>
      <family val="2"/>
    </font>
    <font>
      <b/>
      <sz val="8"/>
      <color rgb="FF414141"/>
      <name val="Arial Black"/>
      <family val="2"/>
    </font>
    <font>
      <b/>
      <sz val="8"/>
      <color rgb="FF232323"/>
      <name val="Arial Black"/>
      <family val="2"/>
    </font>
    <font>
      <b/>
      <sz val="8"/>
      <color theme="1"/>
      <name val="Arial Black"/>
      <family val="2"/>
    </font>
    <font>
      <sz val="9"/>
      <color theme="1"/>
      <name val="Arial Black"/>
      <family val="2"/>
    </font>
    <font>
      <b/>
      <sz val="8"/>
      <color rgb="FF2F2F2F"/>
      <name val="Arial Black"/>
      <family val="2"/>
    </font>
    <font>
      <sz val="8"/>
      <color rgb="FF1C1C1C"/>
      <name val="Arial Black"/>
      <family val="2"/>
    </font>
    <font>
      <b/>
      <sz val="8"/>
      <color rgb="FF3D3D3D"/>
      <name val="Arial Black"/>
      <family val="2"/>
    </font>
    <font>
      <b/>
      <sz val="8"/>
      <color rgb="FF2A2A2A"/>
      <name val="Arial Black"/>
      <family val="2"/>
    </font>
    <font>
      <b/>
      <sz val="8"/>
      <color rgb="FF000000"/>
      <name val="Arial Black"/>
      <family val="2"/>
    </font>
    <font>
      <b/>
      <sz val="8"/>
      <color rgb="FF212121"/>
      <name val="Arial Black"/>
      <family val="2"/>
    </font>
    <font>
      <b/>
      <sz val="8"/>
      <color rgb="FF363636"/>
      <name val="Arial Black"/>
      <family val="2"/>
    </font>
    <font>
      <b/>
      <sz val="8"/>
      <color rgb="FF282828"/>
      <name val="Arial Black"/>
      <family val="2"/>
    </font>
    <font>
      <b/>
      <sz val="9"/>
      <color theme="1"/>
      <name val="Arial Black"/>
      <family val="2"/>
    </font>
    <font>
      <b/>
      <sz val="9"/>
      <color rgb="FF2F2F2F"/>
      <name val="Arial Black"/>
      <family val="2"/>
    </font>
    <font>
      <b/>
      <sz val="8"/>
      <color rgb="FF383838"/>
      <name val="Arial Black"/>
      <family val="2"/>
    </font>
    <font>
      <sz val="11"/>
      <color rgb="FF1F1F1F"/>
      <name val="Arial Narrow"/>
      <family val="2"/>
    </font>
    <font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31">
    <xf numFmtId="0" fontId="0" fillId="0" borderId="0" xfId="0"/>
    <xf numFmtId="0" fontId="0" fillId="0" borderId="9" xfId="0" applyBorder="1"/>
    <xf numFmtId="0" fontId="67" fillId="0" borderId="0" xfId="0" applyFont="1"/>
    <xf numFmtId="0" fontId="68" fillId="0" borderId="0" xfId="0" applyFont="1"/>
    <xf numFmtId="0" fontId="17" fillId="0" borderId="10" xfId="1" applyFont="1" applyBorder="1" applyAlignment="1">
      <alignment horizontal="right" vertical="top" wrapText="1"/>
    </xf>
    <xf numFmtId="0" fontId="17" fillId="0" borderId="12" xfId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3" fontId="70" fillId="0" borderId="9" xfId="1" applyNumberFormat="1" applyFont="1" applyBorder="1" applyAlignment="1">
      <alignment horizontal="right" vertical="top" shrinkToFit="1"/>
    </xf>
    <xf numFmtId="3" fontId="69" fillId="0" borderId="9" xfId="1" applyNumberFormat="1" applyFont="1" applyBorder="1" applyAlignment="1">
      <alignment horizontal="right" vertical="top" shrinkToFit="1"/>
    </xf>
    <xf numFmtId="2" fontId="70" fillId="0" borderId="9" xfId="1" applyNumberFormat="1" applyFont="1" applyBorder="1" applyAlignment="1">
      <alignment horizontal="right" vertical="top" shrinkToFit="1"/>
    </xf>
    <xf numFmtId="2" fontId="69" fillId="0" borderId="9" xfId="1" applyNumberFormat="1" applyFont="1" applyBorder="1" applyAlignment="1">
      <alignment horizontal="right" vertical="top" shrinkToFit="1"/>
    </xf>
    <xf numFmtId="164" fontId="69" fillId="0" borderId="9" xfId="1" applyNumberFormat="1" applyFont="1" applyBorder="1" applyAlignment="1">
      <alignment horizontal="right" vertical="top" shrinkToFit="1"/>
    </xf>
    <xf numFmtId="0" fontId="17" fillId="0" borderId="9" xfId="1" applyFont="1" applyBorder="1" applyAlignment="1">
      <alignment horizontal="right" vertical="top" wrapText="1"/>
    </xf>
    <xf numFmtId="1" fontId="69" fillId="0" borderId="9" xfId="1" applyNumberFormat="1" applyFont="1" applyBorder="1" applyAlignment="1">
      <alignment horizontal="right" vertical="top" shrinkToFit="1"/>
    </xf>
    <xf numFmtId="1" fontId="72" fillId="0" borderId="9" xfId="1" applyNumberFormat="1" applyFont="1" applyBorder="1" applyAlignment="1">
      <alignment horizontal="right" vertical="top" shrinkToFit="1"/>
    </xf>
    <xf numFmtId="164" fontId="70" fillId="0" borderId="9" xfId="1" applyNumberFormat="1" applyFont="1" applyBorder="1" applyAlignment="1">
      <alignment horizontal="right" vertical="top" shrinkToFit="1"/>
    </xf>
    <xf numFmtId="3" fontId="72" fillId="0" borderId="9" xfId="1" applyNumberFormat="1" applyFont="1" applyBorder="1" applyAlignment="1">
      <alignment horizontal="right" vertical="top" shrinkToFit="1"/>
    </xf>
    <xf numFmtId="0" fontId="76" fillId="0" borderId="0" xfId="0" applyFont="1" applyAlignment="1">
      <alignment vertical="top"/>
    </xf>
    <xf numFmtId="0" fontId="76" fillId="0" borderId="7" xfId="0" applyFont="1" applyBorder="1" applyAlignment="1">
      <alignment vertical="top"/>
    </xf>
    <xf numFmtId="0" fontId="82" fillId="0" borderId="9" xfId="1" applyFont="1" applyBorder="1" applyAlignment="1">
      <alignment horizontal="center" vertical="top" wrapText="1"/>
    </xf>
    <xf numFmtId="0" fontId="82" fillId="0" borderId="9" xfId="1" applyFont="1" applyBorder="1" applyAlignment="1">
      <alignment horizontal="center" vertical="center" wrapText="1"/>
    </xf>
    <xf numFmtId="0" fontId="23" fillId="0" borderId="2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right" vertical="top" wrapText="1"/>
    </xf>
    <xf numFmtId="0" fontId="0" fillId="0" borderId="0" xfId="0" applyAlignment="1">
      <alignment horizontal="left"/>
    </xf>
    <xf numFmtId="0" fontId="17" fillId="0" borderId="9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23" fillId="0" borderId="9" xfId="0" applyFont="1" applyBorder="1" applyAlignment="1">
      <alignment vertical="top" wrapText="1"/>
    </xf>
    <xf numFmtId="0" fontId="14" fillId="0" borderId="9" xfId="0" applyFont="1" applyBorder="1" applyAlignment="1">
      <alignment wrapText="1"/>
    </xf>
    <xf numFmtId="164" fontId="83" fillId="0" borderId="9" xfId="0" applyNumberFormat="1" applyFont="1" applyBorder="1" applyAlignment="1">
      <alignment vertical="top" shrinkToFit="1"/>
    </xf>
    <xf numFmtId="0" fontId="14" fillId="0" borderId="9" xfId="0" applyFont="1" applyBorder="1" applyAlignment="1">
      <alignment vertical="center" wrapText="1"/>
    </xf>
    <xf numFmtId="3" fontId="87" fillId="0" borderId="9" xfId="0" applyNumberFormat="1" applyFont="1" applyBorder="1" applyAlignment="1">
      <alignment vertical="top" shrinkToFit="1"/>
    </xf>
    <xf numFmtId="0" fontId="14" fillId="0" borderId="9" xfId="0" applyFont="1" applyBorder="1" applyAlignment="1">
      <alignment vertical="top" wrapText="1"/>
    </xf>
    <xf numFmtId="165" fontId="88" fillId="0" borderId="9" xfId="0" applyNumberFormat="1" applyFont="1" applyBorder="1" applyAlignment="1">
      <alignment vertical="top" shrinkToFit="1"/>
    </xf>
    <xf numFmtId="0" fontId="90" fillId="0" borderId="0" xfId="0" applyFont="1" applyAlignment="1">
      <alignment vertical="top"/>
    </xf>
    <xf numFmtId="0" fontId="90" fillId="0" borderId="0" xfId="0" applyFont="1" applyAlignment="1">
      <alignment horizontal="left" vertical="top"/>
    </xf>
    <xf numFmtId="0" fontId="91" fillId="0" borderId="0" xfId="0" applyFont="1"/>
    <xf numFmtId="0" fontId="92" fillId="0" borderId="0" xfId="0" applyFont="1"/>
    <xf numFmtId="0" fontId="90" fillId="0" borderId="7" xfId="0" applyFont="1" applyBorder="1" applyAlignment="1">
      <alignment vertical="top"/>
    </xf>
    <xf numFmtId="0" fontId="90" fillId="0" borderId="7" xfId="0" applyFont="1" applyBorder="1" applyAlignment="1">
      <alignment horizontal="left" vertical="top"/>
    </xf>
    <xf numFmtId="0" fontId="95" fillId="0" borderId="9" xfId="1" applyFont="1" applyBorder="1" applyAlignment="1">
      <alignment horizontal="center" vertical="top" wrapText="1"/>
    </xf>
    <xf numFmtId="0" fontId="95" fillId="0" borderId="9" xfId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top" wrapText="1"/>
    </xf>
    <xf numFmtId="3" fontId="33" fillId="0" borderId="9" xfId="0" applyNumberFormat="1" applyFont="1" applyBorder="1" applyAlignment="1">
      <alignment horizontal="right" vertical="top" shrinkToFit="1"/>
    </xf>
    <xf numFmtId="3" fontId="32" fillId="0" borderId="9" xfId="0" applyNumberFormat="1" applyFont="1" applyBorder="1" applyAlignment="1">
      <alignment horizontal="right" vertical="top" shrinkToFit="1"/>
    </xf>
    <xf numFmtId="1" fontId="32" fillId="0" borderId="9" xfId="0" applyNumberFormat="1" applyFont="1" applyBorder="1" applyAlignment="1">
      <alignment horizontal="right" vertical="top" shrinkToFit="1"/>
    </xf>
    <xf numFmtId="0" fontId="23" fillId="0" borderId="9" xfId="0" applyFont="1" applyBorder="1" applyAlignment="1">
      <alignment horizontal="right" vertical="top" wrapText="1"/>
    </xf>
    <xf numFmtId="1" fontId="33" fillId="0" borderId="9" xfId="0" applyNumberFormat="1" applyFont="1" applyBorder="1" applyAlignment="1">
      <alignment horizontal="right" vertical="top" shrinkToFit="1"/>
    </xf>
    <xf numFmtId="0" fontId="91" fillId="0" borderId="9" xfId="0" applyFont="1" applyBorder="1" applyAlignment="1">
      <alignment wrapText="1"/>
    </xf>
    <xf numFmtId="0" fontId="38" fillId="0" borderId="9" xfId="0" applyFont="1" applyBorder="1" applyAlignment="1">
      <alignment horizontal="left" vertical="top" wrapText="1"/>
    </xf>
    <xf numFmtId="3" fontId="95" fillId="0" borderId="9" xfId="0" applyNumberFormat="1" applyFont="1" applyBorder="1" applyAlignment="1">
      <alignment horizontal="right" vertical="top" shrinkToFit="1"/>
    </xf>
    <xf numFmtId="0" fontId="58" fillId="0" borderId="9" xfId="0" applyFont="1" applyBorder="1" applyAlignment="1">
      <alignment horizontal="left" wrapText="1"/>
    </xf>
    <xf numFmtId="0" fontId="58" fillId="0" borderId="9" xfId="0" applyFont="1" applyBorder="1" applyAlignment="1">
      <alignment horizontal="right" wrapText="1"/>
    </xf>
    <xf numFmtId="1" fontId="95" fillId="0" borderId="9" xfId="0" applyNumberFormat="1" applyFont="1" applyBorder="1" applyAlignment="1">
      <alignment horizontal="right" vertical="top" shrinkToFit="1"/>
    </xf>
    <xf numFmtId="0" fontId="58" fillId="0" borderId="9" xfId="0" applyFont="1" applyBorder="1" applyAlignment="1">
      <alignment horizontal="right" vertical="center" wrapText="1"/>
    </xf>
    <xf numFmtId="0" fontId="58" fillId="0" borderId="9" xfId="0" applyFont="1" applyBorder="1" applyAlignment="1">
      <alignment horizontal="right" vertical="top" wrapText="1"/>
    </xf>
    <xf numFmtId="0" fontId="38" fillId="0" borderId="9" xfId="0" applyFont="1" applyBorder="1" applyAlignment="1">
      <alignment vertical="top" wrapText="1"/>
    </xf>
    <xf numFmtId="0" fontId="91" fillId="0" borderId="9" xfId="0" applyFont="1" applyBorder="1" applyAlignment="1">
      <alignment vertical="center" wrapText="1"/>
    </xf>
    <xf numFmtId="0" fontId="58" fillId="0" borderId="9" xfId="0" applyFont="1" applyBorder="1" applyAlignment="1">
      <alignment horizontal="left" vertical="center" wrapText="1"/>
    </xf>
    <xf numFmtId="0" fontId="58" fillId="0" borderId="9" xfId="0" applyFont="1" applyBorder="1" applyAlignment="1">
      <alignment horizontal="left" vertical="top" wrapText="1"/>
    </xf>
    <xf numFmtId="0" fontId="68" fillId="0" borderId="0" xfId="0" applyFont="1" applyAlignment="1">
      <alignment horizontal="left"/>
    </xf>
    <xf numFmtId="0" fontId="22" fillId="0" borderId="9" xfId="0" applyFont="1" applyBorder="1" applyAlignment="1">
      <alignment vertical="top" wrapText="1"/>
    </xf>
    <xf numFmtId="0" fontId="22" fillId="0" borderId="9" xfId="0" applyFont="1" applyBorder="1" applyAlignment="1">
      <alignment vertical="center" wrapText="1"/>
    </xf>
    <xf numFmtId="0" fontId="68" fillId="0" borderId="9" xfId="0" applyFont="1" applyBorder="1"/>
    <xf numFmtId="0" fontId="92" fillId="0" borderId="9" xfId="0" applyFont="1" applyBorder="1"/>
    <xf numFmtId="0" fontId="92" fillId="0" borderId="10" xfId="0" applyFont="1" applyBorder="1" applyAlignment="1">
      <alignment horizontal="left"/>
    </xf>
    <xf numFmtId="1" fontId="34" fillId="0" borderId="9" xfId="0" applyNumberFormat="1" applyFont="1" applyBorder="1" applyAlignment="1">
      <alignment vertical="top" shrinkToFit="1"/>
    </xf>
    <xf numFmtId="1" fontId="52" fillId="0" borderId="9" xfId="0" applyNumberFormat="1" applyFont="1" applyBorder="1" applyAlignment="1">
      <alignment vertical="top" shrinkToFit="1"/>
    </xf>
    <xf numFmtId="0" fontId="58" fillId="0" borderId="9" xfId="0" applyFont="1" applyBorder="1" applyAlignment="1">
      <alignment wrapText="1"/>
    </xf>
    <xf numFmtId="0" fontId="58" fillId="0" borderId="9" xfId="0" applyFont="1" applyBorder="1" applyAlignment="1">
      <alignment vertical="top" wrapText="1"/>
    </xf>
    <xf numFmtId="0" fontId="58" fillId="0" borderId="9" xfId="0" applyFont="1" applyBorder="1" applyAlignment="1">
      <alignment vertical="center" wrapText="1"/>
    </xf>
    <xf numFmtId="3" fontId="40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vertical="top" wrapText="1"/>
    </xf>
    <xf numFmtId="0" fontId="38" fillId="0" borderId="2" xfId="0" applyFont="1" applyBorder="1" applyAlignment="1">
      <alignment vertical="top" wrapText="1"/>
    </xf>
    <xf numFmtId="0" fontId="82" fillId="0" borderId="17" xfId="1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0" fillId="0" borderId="9" xfId="0" applyBorder="1" applyAlignment="1">
      <alignment wrapText="1"/>
    </xf>
    <xf numFmtId="1" fontId="39" fillId="0" borderId="9" xfId="0" applyNumberFormat="1" applyFont="1" applyBorder="1" applyAlignment="1">
      <alignment vertical="top" shrinkToFit="1"/>
    </xf>
    <xf numFmtId="3" fontId="39" fillId="0" borderId="9" xfId="0" applyNumberFormat="1" applyFont="1" applyBorder="1" applyAlignment="1">
      <alignment vertical="top" shrinkToFit="1"/>
    </xf>
    <xf numFmtId="1" fontId="40" fillId="0" borderId="9" xfId="0" applyNumberFormat="1" applyFont="1" applyBorder="1" applyAlignment="1">
      <alignment vertical="top" shrinkToFit="1"/>
    </xf>
    <xf numFmtId="0" fontId="92" fillId="0" borderId="9" xfId="0" applyFont="1" applyBorder="1" applyAlignment="1">
      <alignment wrapText="1"/>
    </xf>
    <xf numFmtId="0" fontId="92" fillId="0" borderId="9" xfId="0" applyFont="1" applyBorder="1" applyAlignment="1">
      <alignment vertical="center" wrapText="1"/>
    </xf>
    <xf numFmtId="0" fontId="39" fillId="0" borderId="9" xfId="0" applyFont="1" applyBorder="1" applyAlignment="1">
      <alignment vertical="top" wrapText="1"/>
    </xf>
    <xf numFmtId="0" fontId="79" fillId="0" borderId="15" xfId="1" applyFont="1" applyBorder="1" applyAlignment="1">
      <alignment vertical="center" wrapText="1"/>
    </xf>
    <xf numFmtId="0" fontId="79" fillId="0" borderId="16" xfId="1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37" fillId="0" borderId="14" xfId="0" applyFont="1" applyBorder="1" applyAlignment="1">
      <alignment vertical="top" wrapText="1"/>
    </xf>
    <xf numFmtId="0" fontId="39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wrapText="1"/>
    </xf>
    <xf numFmtId="0" fontId="49" fillId="0" borderId="9" xfId="0" applyFont="1" applyBorder="1" applyAlignment="1">
      <alignment horizontal="left" vertical="top" wrapText="1"/>
    </xf>
    <xf numFmtId="3" fontId="37" fillId="0" borderId="9" xfId="0" applyNumberFormat="1" applyFont="1" applyBorder="1" applyAlignment="1">
      <alignment vertical="top" shrinkToFit="1"/>
    </xf>
    <xf numFmtId="1" fontId="37" fillId="0" borderId="9" xfId="0" applyNumberFormat="1" applyFont="1" applyBorder="1" applyAlignment="1">
      <alignment vertical="top" shrinkToFit="1"/>
    </xf>
    <xf numFmtId="0" fontId="4" fillId="0" borderId="0" xfId="0" applyFont="1" applyAlignment="1">
      <alignment vertical="top" wrapText="1"/>
    </xf>
    <xf numFmtId="3" fontId="55" fillId="0" borderId="9" xfId="0" applyNumberFormat="1" applyFont="1" applyBorder="1" applyAlignment="1">
      <alignment vertical="top" shrinkToFit="1"/>
    </xf>
    <xf numFmtId="1" fontId="51" fillId="0" borderId="9" xfId="0" applyNumberFormat="1" applyFont="1" applyBorder="1" applyAlignment="1">
      <alignment vertical="top" shrinkToFit="1"/>
    </xf>
    <xf numFmtId="0" fontId="92" fillId="0" borderId="2" xfId="0" applyFont="1" applyBorder="1" applyAlignment="1">
      <alignment wrapText="1"/>
    </xf>
    <xf numFmtId="1" fontId="61" fillId="0" borderId="9" xfId="0" applyNumberFormat="1" applyFont="1" applyBorder="1" applyAlignment="1">
      <alignment horizontal="right" vertical="top" shrinkToFit="1"/>
    </xf>
    <xf numFmtId="0" fontId="101" fillId="0" borderId="1" xfId="0" applyFont="1" applyBorder="1" applyAlignment="1">
      <alignment vertical="top" wrapText="1"/>
    </xf>
    <xf numFmtId="1" fontId="66" fillId="0" borderId="1" xfId="0" applyNumberFormat="1" applyFont="1" applyBorder="1" applyAlignment="1">
      <alignment horizontal="right" vertical="top" shrinkToFit="1"/>
    </xf>
    <xf numFmtId="3" fontId="66" fillId="0" borderId="1" xfId="0" applyNumberFormat="1" applyFont="1" applyBorder="1" applyAlignment="1">
      <alignment horizontal="right" vertical="top" shrinkToFit="1"/>
    </xf>
    <xf numFmtId="0" fontId="58" fillId="0" borderId="1" xfId="0" applyFont="1" applyBorder="1" applyAlignment="1">
      <alignment horizontal="right" wrapText="1"/>
    </xf>
    <xf numFmtId="0" fontId="58" fillId="0" borderId="1" xfId="0" applyFont="1" applyBorder="1" applyAlignment="1">
      <alignment horizontal="right" vertical="center" wrapText="1"/>
    </xf>
    <xf numFmtId="3" fontId="101" fillId="0" borderId="1" xfId="0" applyNumberFormat="1" applyFont="1" applyBorder="1" applyAlignment="1">
      <alignment horizontal="right" vertical="top" shrinkToFit="1"/>
    </xf>
    <xf numFmtId="37" fontId="101" fillId="0" borderId="1" xfId="0" applyNumberFormat="1" applyFont="1" applyBorder="1" applyAlignment="1">
      <alignment horizontal="right" vertical="top" shrinkToFit="1"/>
    </xf>
    <xf numFmtId="3" fontId="101" fillId="0" borderId="1" xfId="0" applyNumberFormat="1" applyFont="1" applyBorder="1" applyAlignment="1">
      <alignment horizontal="right" vertical="center" shrinkToFit="1"/>
    </xf>
    <xf numFmtId="37" fontId="101" fillId="0" borderId="5" xfId="0" applyNumberFormat="1" applyFont="1" applyBorder="1" applyAlignment="1">
      <alignment horizontal="right" vertical="top" shrinkToFit="1"/>
    </xf>
    <xf numFmtId="0" fontId="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1" fontId="61" fillId="0" borderId="0" xfId="0" applyNumberFormat="1" applyFont="1" applyAlignment="1">
      <alignment horizontal="right" vertical="top" shrinkToFit="1"/>
    </xf>
    <xf numFmtId="0" fontId="58" fillId="0" borderId="0" xfId="0" applyFont="1" applyAlignment="1">
      <alignment horizontal="right" wrapText="1"/>
    </xf>
    <xf numFmtId="0" fontId="58" fillId="0" borderId="2" xfId="0" applyFont="1" applyBorder="1" applyAlignment="1">
      <alignment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0" borderId="0" xfId="0" applyFont="1" applyAlignment="1">
      <alignment wrapText="1"/>
    </xf>
    <xf numFmtId="3" fontId="28" fillId="0" borderId="9" xfId="0" applyNumberFormat="1" applyFont="1" applyBorder="1" applyAlignment="1">
      <alignment vertical="top" shrinkToFit="1"/>
    </xf>
    <xf numFmtId="3" fontId="57" fillId="0" borderId="9" xfId="0" applyNumberFormat="1" applyFont="1" applyBorder="1" applyAlignment="1">
      <alignment vertical="top" shrinkToFit="1"/>
    </xf>
    <xf numFmtId="3" fontId="59" fillId="0" borderId="9" xfId="0" applyNumberFormat="1" applyFont="1" applyBorder="1" applyAlignment="1">
      <alignment vertical="top" shrinkToFit="1"/>
    </xf>
    <xf numFmtId="1" fontId="28" fillId="0" borderId="9" xfId="0" applyNumberFormat="1" applyFont="1" applyBorder="1" applyAlignment="1">
      <alignment vertical="top" shrinkToFit="1"/>
    </xf>
    <xf numFmtId="1" fontId="57" fillId="0" borderId="9" xfId="0" applyNumberFormat="1" applyFont="1" applyBorder="1" applyAlignment="1">
      <alignment vertical="top" shrinkToFit="1"/>
    </xf>
    <xf numFmtId="0" fontId="91" fillId="0" borderId="9" xfId="0" applyFont="1" applyBorder="1"/>
    <xf numFmtId="0" fontId="0" fillId="0" borderId="0" xfId="0" applyAlignment="1">
      <alignment wrapText="1"/>
    </xf>
    <xf numFmtId="1" fontId="55" fillId="0" borderId="9" xfId="0" applyNumberFormat="1" applyFont="1" applyBorder="1" applyAlignment="1">
      <alignment vertical="top" shrinkToFit="1"/>
    </xf>
    <xf numFmtId="3" fontId="50" fillId="0" borderId="9" xfId="0" applyNumberFormat="1" applyFont="1" applyBorder="1" applyAlignment="1">
      <alignment vertical="top" shrinkToFit="1"/>
    </xf>
    <xf numFmtId="3" fontId="53" fillId="0" borderId="9" xfId="0" applyNumberFormat="1" applyFont="1" applyBorder="1" applyAlignment="1">
      <alignment vertical="top" shrinkToFit="1"/>
    </xf>
    <xf numFmtId="1" fontId="50" fillId="0" borderId="9" xfId="0" applyNumberFormat="1" applyFont="1" applyBorder="1" applyAlignment="1">
      <alignment vertical="top" shrinkToFit="1"/>
    </xf>
    <xf numFmtId="0" fontId="15" fillId="0" borderId="1" xfId="0" applyFont="1" applyBorder="1" applyAlignment="1">
      <alignment vertical="top" wrapText="1"/>
    </xf>
    <xf numFmtId="0" fontId="14" fillId="0" borderId="4" xfId="0" applyFont="1" applyBorder="1" applyAlignment="1">
      <alignment wrapText="1"/>
    </xf>
    <xf numFmtId="3" fontId="20" fillId="0" borderId="5" xfId="0" applyNumberFormat="1" applyFont="1" applyBorder="1" applyAlignment="1">
      <alignment vertical="top" shrinkToFit="1"/>
    </xf>
    <xf numFmtId="3" fontId="20" fillId="0" borderId="6" xfId="0" applyNumberFormat="1" applyFont="1" applyBorder="1" applyAlignment="1">
      <alignment vertical="top" shrinkToFit="1"/>
    </xf>
    <xf numFmtId="3" fontId="20" fillId="0" borderId="5" xfId="0" applyNumberFormat="1" applyFont="1" applyBorder="1" applyAlignment="1">
      <alignment vertical="center" shrinkToFit="1"/>
    </xf>
    <xf numFmtId="3" fontId="20" fillId="0" borderId="4" xfId="0" applyNumberFormat="1" applyFont="1" applyBorder="1" applyAlignment="1">
      <alignment vertical="center" shrinkToFit="1"/>
    </xf>
    <xf numFmtId="0" fontId="14" fillId="0" borderId="0" xfId="0" applyFont="1" applyAlignment="1">
      <alignment vertical="center" wrapText="1"/>
    </xf>
    <xf numFmtId="3" fontId="19" fillId="0" borderId="1" xfId="0" applyNumberFormat="1" applyFont="1" applyBorder="1" applyAlignment="1">
      <alignment vertical="top" shrinkToFit="1"/>
    </xf>
    <xf numFmtId="3" fontId="15" fillId="0" borderId="1" xfId="0" applyNumberFormat="1" applyFont="1" applyBorder="1" applyAlignment="1">
      <alignment vertical="top" shrinkToFit="1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2" fillId="0" borderId="10" xfId="1" applyFont="1" applyBorder="1" applyAlignment="1">
      <alignment horizontal="center" vertical="top" wrapText="1"/>
    </xf>
    <xf numFmtId="3" fontId="15" fillId="0" borderId="9" xfId="0" applyNumberFormat="1" applyFont="1" applyBorder="1" applyAlignment="1">
      <alignment vertical="top" shrinkToFit="1"/>
    </xf>
    <xf numFmtId="3" fontId="19" fillId="0" borderId="9" xfId="0" applyNumberFormat="1" applyFont="1" applyBorder="1" applyAlignment="1">
      <alignment vertical="top" shrinkToFit="1"/>
    </xf>
    <xf numFmtId="3" fontId="21" fillId="0" borderId="9" xfId="0" applyNumberFormat="1" applyFont="1" applyBorder="1" applyAlignment="1">
      <alignment vertical="center" shrinkToFit="1"/>
    </xf>
    <xf numFmtId="3" fontId="20" fillId="0" borderId="9" xfId="0" applyNumberFormat="1" applyFont="1" applyBorder="1" applyAlignment="1">
      <alignment vertical="top" shrinkToFit="1"/>
    </xf>
    <xf numFmtId="0" fontId="4" fillId="0" borderId="9" xfId="0" applyFont="1" applyBorder="1" applyAlignment="1">
      <alignment horizontal="center" vertical="top" wrapText="1"/>
    </xf>
    <xf numFmtId="0" fontId="89" fillId="0" borderId="9" xfId="0" applyFont="1" applyBorder="1" applyAlignment="1">
      <alignment horizontal="center" vertical="top" wrapText="1"/>
    </xf>
    <xf numFmtId="0" fontId="89" fillId="0" borderId="9" xfId="0" applyFont="1" applyBorder="1" applyAlignment="1">
      <alignment vertical="top" wrapText="1"/>
    </xf>
    <xf numFmtId="1" fontId="17" fillId="0" borderId="9" xfId="1" applyNumberFormat="1" applyFont="1" applyBorder="1" applyAlignment="1">
      <alignment horizontal="right" vertical="top" wrapText="1"/>
    </xf>
    <xf numFmtId="1" fontId="14" fillId="0" borderId="9" xfId="1" applyNumberFormat="1" applyFont="1" applyBorder="1" applyAlignment="1">
      <alignment horizontal="right" vertical="top" wrapText="1"/>
    </xf>
    <xf numFmtId="1" fontId="100" fillId="0" borderId="9" xfId="0" applyNumberFormat="1" applyFont="1" applyBorder="1" applyAlignment="1">
      <alignment horizontal="right" vertical="top" shrinkToFit="1"/>
    </xf>
    <xf numFmtId="1" fontId="14" fillId="0" borderId="9" xfId="1" applyNumberFormat="1" applyFont="1" applyBorder="1" applyAlignment="1">
      <alignment horizontal="right" vertical="center" wrapText="1"/>
    </xf>
    <xf numFmtId="1" fontId="49" fillId="0" borderId="9" xfId="0" applyNumberFormat="1" applyFont="1" applyBorder="1" applyAlignment="1">
      <alignment horizontal="right" vertical="top" shrinkToFit="1"/>
    </xf>
    <xf numFmtId="0" fontId="30" fillId="0" borderId="9" xfId="0" applyFont="1" applyBorder="1" applyAlignment="1">
      <alignment vertical="top" wrapText="1"/>
    </xf>
    <xf numFmtId="0" fontId="31" fillId="0" borderId="9" xfId="0" applyFont="1" applyBorder="1" applyAlignment="1">
      <alignment vertical="top" wrapText="1"/>
    </xf>
    <xf numFmtId="0" fontId="85" fillId="0" borderId="9" xfId="0" applyFont="1" applyBorder="1" applyAlignment="1">
      <alignment vertical="top" wrapText="1"/>
    </xf>
    <xf numFmtId="0" fontId="42" fillId="0" borderId="9" xfId="0" applyFont="1" applyBorder="1" applyAlignment="1">
      <alignment horizontal="right" vertical="top" wrapText="1"/>
    </xf>
    <xf numFmtId="0" fontId="62" fillId="0" borderId="9" xfId="0" applyFont="1" applyBorder="1" applyAlignment="1">
      <alignment horizontal="right" vertical="top" wrapText="1"/>
    </xf>
    <xf numFmtId="0" fontId="95" fillId="0" borderId="9" xfId="0" applyFont="1" applyBorder="1" applyAlignment="1">
      <alignment horizontal="left" vertical="top" wrapText="1"/>
    </xf>
    <xf numFmtId="0" fontId="96" fillId="0" borderId="9" xfId="0" applyFont="1" applyBorder="1" applyAlignment="1">
      <alignment horizontal="right" vertical="top" wrapText="1"/>
    </xf>
    <xf numFmtId="0" fontId="33" fillId="0" borderId="9" xfId="0" applyFont="1" applyBorder="1" applyAlignment="1">
      <alignment horizontal="right" vertical="top" wrapText="1"/>
    </xf>
    <xf numFmtId="0" fontId="97" fillId="0" borderId="9" xfId="0" applyFont="1" applyBorder="1" applyAlignment="1">
      <alignment horizontal="right" vertical="top" wrapText="1"/>
    </xf>
    <xf numFmtId="1" fontId="23" fillId="0" borderId="9" xfId="0" applyNumberFormat="1" applyFont="1" applyBorder="1" applyAlignment="1">
      <alignment horizontal="right" vertical="top" wrapText="1"/>
    </xf>
    <xf numFmtId="1" fontId="42" fillId="0" borderId="9" xfId="0" applyNumberFormat="1" applyFont="1" applyBorder="1" applyAlignment="1">
      <alignment horizontal="right" vertical="top" wrapText="1"/>
    </xf>
    <xf numFmtId="1" fontId="62" fillId="0" borderId="9" xfId="0" applyNumberFormat="1" applyFont="1" applyBorder="1" applyAlignment="1">
      <alignment horizontal="right" vertical="top" wrapText="1"/>
    </xf>
    <xf numFmtId="1" fontId="33" fillId="0" borderId="9" xfId="0" applyNumberFormat="1" applyFont="1" applyBorder="1" applyAlignment="1">
      <alignment horizontal="right" vertical="top" wrapText="1"/>
    </xf>
    <xf numFmtId="1" fontId="58" fillId="0" borderId="9" xfId="0" applyNumberFormat="1" applyFont="1" applyBorder="1" applyAlignment="1">
      <alignment horizontal="right" wrapText="1"/>
    </xf>
    <xf numFmtId="0" fontId="32" fillId="0" borderId="9" xfId="0" applyFont="1" applyBorder="1" applyAlignment="1">
      <alignment horizontal="left" vertical="top" wrapText="1"/>
    </xf>
    <xf numFmtId="0" fontId="32" fillId="0" borderId="9" xfId="0" applyFont="1" applyBorder="1" applyAlignment="1">
      <alignment vertical="top" wrapText="1"/>
    </xf>
    <xf numFmtId="1" fontId="23" fillId="0" borderId="9" xfId="0" applyNumberFormat="1" applyFont="1" applyBorder="1" applyAlignment="1">
      <alignment vertical="top" wrapText="1"/>
    </xf>
    <xf numFmtId="1" fontId="93" fillId="0" borderId="9" xfId="0" applyNumberFormat="1" applyFont="1" applyBorder="1" applyAlignment="1">
      <alignment vertical="top" shrinkToFit="1"/>
    </xf>
    <xf numFmtId="1" fontId="58" fillId="0" borderId="9" xfId="0" applyNumberFormat="1" applyFont="1" applyBorder="1" applyAlignment="1">
      <alignment wrapText="1"/>
    </xf>
    <xf numFmtId="1" fontId="58" fillId="0" borderId="9" xfId="0" applyNumberFormat="1" applyFont="1" applyBorder="1" applyAlignment="1">
      <alignment horizontal="right" vertical="top" wrapText="1"/>
    </xf>
    <xf numFmtId="1" fontId="58" fillId="0" borderId="9" xfId="0" applyNumberFormat="1" applyFont="1" applyBorder="1" applyAlignment="1">
      <alignment horizontal="right" vertical="center" wrapText="1"/>
    </xf>
    <xf numFmtId="1" fontId="97" fillId="0" borderId="9" xfId="0" applyNumberFormat="1" applyFont="1" applyBorder="1" applyAlignment="1">
      <alignment horizontal="right" vertical="top" wrapText="1"/>
    </xf>
    <xf numFmtId="1" fontId="96" fillId="0" borderId="9" xfId="0" applyNumberFormat="1" applyFont="1" applyBorder="1" applyAlignment="1">
      <alignment horizontal="right" vertical="top" wrapText="1"/>
    </xf>
    <xf numFmtId="1" fontId="58" fillId="0" borderId="9" xfId="0" applyNumberFormat="1" applyFont="1" applyBorder="1" applyAlignment="1">
      <alignment vertical="center" wrapText="1"/>
    </xf>
    <xf numFmtId="0" fontId="33" fillId="0" borderId="9" xfId="0" applyFont="1" applyBorder="1" applyAlignment="1">
      <alignment horizontal="left" vertical="top" wrapText="1"/>
    </xf>
    <xf numFmtId="1" fontId="34" fillId="0" borderId="9" xfId="0" applyNumberFormat="1" applyFont="1" applyBorder="1" applyAlignment="1">
      <alignment horizontal="right" vertical="top" shrinkToFit="1"/>
    </xf>
    <xf numFmtId="1" fontId="29" fillId="0" borderId="9" xfId="0" applyNumberFormat="1" applyFont="1" applyBorder="1" applyAlignment="1">
      <alignment horizontal="right" vertical="top" shrinkToFit="1"/>
    </xf>
    <xf numFmtId="1" fontId="52" fillId="0" borderId="9" xfId="0" applyNumberFormat="1" applyFont="1" applyBorder="1" applyAlignment="1">
      <alignment horizontal="right" vertical="top" shrinkToFit="1"/>
    </xf>
    <xf numFmtId="0" fontId="110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1" fontId="41" fillId="0" borderId="9" xfId="0" applyNumberFormat="1" applyFont="1" applyBorder="1" applyAlignment="1">
      <alignment vertical="top" shrinkToFit="1"/>
    </xf>
    <xf numFmtId="1" fontId="35" fillId="0" borderId="9" xfId="0" applyNumberFormat="1" applyFont="1" applyBorder="1" applyAlignment="1">
      <alignment vertical="top" wrapText="1"/>
    </xf>
    <xf numFmtId="1" fontId="25" fillId="0" borderId="9" xfId="0" applyNumberFormat="1" applyFont="1" applyBorder="1" applyAlignment="1">
      <alignment vertical="top" wrapText="1"/>
    </xf>
    <xf numFmtId="1" fontId="27" fillId="0" borderId="9" xfId="0" applyNumberFormat="1" applyFont="1" applyBorder="1" applyAlignment="1">
      <alignment vertical="top" wrapText="1"/>
    </xf>
    <xf numFmtId="1" fontId="24" fillId="0" borderId="9" xfId="0" applyNumberFormat="1" applyFont="1" applyBorder="1" applyAlignment="1">
      <alignment wrapText="1"/>
    </xf>
    <xf numFmtId="1" fontId="26" fillId="0" borderId="9" xfId="0" applyNumberFormat="1" applyFont="1" applyBorder="1" applyAlignment="1">
      <alignment vertical="top" wrapText="1"/>
    </xf>
    <xf numFmtId="1" fontId="43" fillId="0" borderId="9" xfId="0" applyNumberFormat="1" applyFont="1" applyBorder="1" applyAlignment="1">
      <alignment horizontal="right" vertical="top" wrapText="1"/>
    </xf>
    <xf numFmtId="1" fontId="40" fillId="0" borderId="9" xfId="0" applyNumberFormat="1" applyFont="1" applyBorder="1" applyAlignment="1">
      <alignment horizontal="right" vertical="top" shrinkToFit="1"/>
    </xf>
    <xf numFmtId="1" fontId="41" fillId="0" borderId="9" xfId="0" applyNumberFormat="1" applyFont="1" applyBorder="1" applyAlignment="1">
      <alignment horizontal="right" vertical="top" shrinkToFit="1"/>
    </xf>
    <xf numFmtId="1" fontId="39" fillId="0" borderId="9" xfId="0" applyNumberFormat="1" applyFont="1" applyBorder="1" applyAlignment="1">
      <alignment horizontal="right" vertical="top" shrinkToFit="1"/>
    </xf>
    <xf numFmtId="0" fontId="83" fillId="0" borderId="9" xfId="0" applyFont="1" applyBorder="1" applyAlignment="1">
      <alignment vertical="top" wrapText="1"/>
    </xf>
    <xf numFmtId="1" fontId="58" fillId="0" borderId="9" xfId="1" applyNumberFormat="1" applyFont="1" applyBorder="1" applyAlignment="1">
      <alignment horizontal="right" vertical="top" wrapText="1"/>
    </xf>
    <xf numFmtId="1" fontId="104" fillId="0" borderId="9" xfId="1" applyNumberFormat="1" applyFont="1" applyBorder="1" applyAlignment="1">
      <alignment horizontal="right" vertical="top" shrinkToFit="1"/>
    </xf>
    <xf numFmtId="1" fontId="34" fillId="0" borderId="9" xfId="1" applyNumberFormat="1" applyFont="1" applyBorder="1" applyAlignment="1">
      <alignment horizontal="right" vertical="top" shrinkToFit="1"/>
    </xf>
    <xf numFmtId="1" fontId="32" fillId="0" borderId="9" xfId="1" applyNumberFormat="1" applyFont="1" applyBorder="1" applyAlignment="1">
      <alignment horizontal="right" vertical="top" shrinkToFit="1"/>
    </xf>
    <xf numFmtId="1" fontId="23" fillId="0" borderId="9" xfId="1" applyNumberFormat="1" applyFont="1" applyBorder="1" applyAlignment="1">
      <alignment horizontal="right" vertical="top" wrapText="1"/>
    </xf>
    <xf numFmtId="1" fontId="104" fillId="0" borderId="9" xfId="1" applyNumberFormat="1" applyFont="1" applyBorder="1" applyAlignment="1">
      <alignment horizontal="right" vertical="top" wrapText="1"/>
    </xf>
    <xf numFmtId="1" fontId="58" fillId="0" borderId="9" xfId="1" applyNumberFormat="1" applyFont="1" applyBorder="1" applyAlignment="1">
      <alignment horizontal="right" wrapText="1"/>
    </xf>
    <xf numFmtId="1" fontId="113" fillId="0" borderId="9" xfId="1" applyNumberFormat="1" applyFont="1" applyBorder="1" applyAlignment="1">
      <alignment horizontal="right" vertical="top" shrinkToFit="1"/>
    </xf>
    <xf numFmtId="1" fontId="111" fillId="0" borderId="9" xfId="1" applyNumberFormat="1" applyFont="1" applyBorder="1" applyAlignment="1">
      <alignment horizontal="right" vertical="top" shrinkToFit="1"/>
    </xf>
    <xf numFmtId="0" fontId="23" fillId="0" borderId="5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10" fillId="0" borderId="9" xfId="1" applyFont="1" applyBorder="1" applyAlignment="1">
      <alignment horizontal="left" wrapText="1"/>
    </xf>
    <xf numFmtId="1" fontId="58" fillId="0" borderId="9" xfId="1" applyNumberFormat="1" applyFont="1" applyBorder="1" applyAlignment="1">
      <alignment horizontal="right" vertical="center" wrapText="1"/>
    </xf>
    <xf numFmtId="1" fontId="58" fillId="0" borderId="9" xfId="1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116" fillId="0" borderId="1" xfId="0" applyFont="1" applyBorder="1" applyAlignment="1">
      <alignment wrapText="1"/>
    </xf>
    <xf numFmtId="1" fontId="119" fillId="0" borderId="9" xfId="1" applyNumberFormat="1" applyFont="1" applyBorder="1" applyAlignment="1">
      <alignment horizontal="right" vertical="top" shrinkToFit="1"/>
    </xf>
    <xf numFmtId="0" fontId="9" fillId="0" borderId="4" xfId="0" applyFont="1" applyBorder="1" applyAlignment="1">
      <alignment vertical="top" wrapText="1"/>
    </xf>
    <xf numFmtId="0" fontId="116" fillId="0" borderId="9" xfId="0" applyFont="1" applyBorder="1"/>
    <xf numFmtId="0" fontId="9" fillId="0" borderId="18" xfId="0" applyFont="1" applyBorder="1" applyAlignment="1">
      <alignment vertical="top" wrapText="1"/>
    </xf>
    <xf numFmtId="0" fontId="124" fillId="0" borderId="18" xfId="0" applyFont="1" applyBorder="1" applyAlignment="1">
      <alignment vertical="top" wrapText="1"/>
    </xf>
    <xf numFmtId="1" fontId="0" fillId="0" borderId="0" xfId="0" applyNumberFormat="1"/>
    <xf numFmtId="1" fontId="118" fillId="0" borderId="9" xfId="1" applyNumberFormat="1" applyFont="1" applyBorder="1" applyAlignment="1">
      <alignment horizontal="right" vertical="top" shrinkToFit="1"/>
    </xf>
    <xf numFmtId="1" fontId="117" fillId="0" borderId="9" xfId="1" applyNumberFormat="1" applyFont="1" applyBorder="1" applyAlignment="1">
      <alignment horizontal="right" vertical="top" shrinkToFit="1"/>
    </xf>
    <xf numFmtId="1" fontId="3" fillId="0" borderId="9" xfId="1" applyNumberFormat="1" applyFont="1" applyBorder="1" applyAlignment="1">
      <alignment horizontal="right" vertical="top" wrapText="1"/>
    </xf>
    <xf numFmtId="1" fontId="123" fillId="0" borderId="9" xfId="0" applyNumberFormat="1" applyFont="1" applyBorder="1" applyAlignment="1">
      <alignment vertical="top" shrinkToFit="1"/>
    </xf>
    <xf numFmtId="1" fontId="9" fillId="0" borderId="9" xfId="0" applyNumberFormat="1" applyFont="1" applyBorder="1" applyAlignment="1">
      <alignment vertical="top" shrinkToFit="1"/>
    </xf>
    <xf numFmtId="1" fontId="122" fillId="0" borderId="9" xfId="0" applyNumberFormat="1" applyFont="1" applyBorder="1" applyAlignment="1">
      <alignment horizontal="right" vertical="top" wrapText="1"/>
    </xf>
    <xf numFmtId="1" fontId="126" fillId="0" borderId="9" xfId="1" applyNumberFormat="1" applyFont="1" applyBorder="1" applyAlignment="1">
      <alignment horizontal="right" vertical="top" shrinkToFit="1"/>
    </xf>
    <xf numFmtId="1" fontId="62" fillId="0" borderId="9" xfId="0" applyNumberFormat="1" applyFont="1" applyBorder="1" applyAlignment="1">
      <alignment horizontal="right" vertical="top" shrinkToFit="1"/>
    </xf>
    <xf numFmtId="3" fontId="40" fillId="0" borderId="19" xfId="0" applyNumberFormat="1" applyFont="1" applyBorder="1" applyAlignment="1">
      <alignment horizontal="right" vertical="top" shrinkToFit="1"/>
    </xf>
    <xf numFmtId="3" fontId="101" fillId="0" borderId="19" xfId="0" applyNumberFormat="1" applyFont="1" applyBorder="1" applyAlignment="1">
      <alignment horizontal="right" vertical="top" shrinkToFit="1"/>
    </xf>
    <xf numFmtId="0" fontId="66" fillId="0" borderId="2" xfId="0" applyFont="1" applyBorder="1" applyAlignment="1">
      <alignment vertical="top" wrapText="1"/>
    </xf>
    <xf numFmtId="1" fontId="56" fillId="0" borderId="9" xfId="0" applyNumberFormat="1" applyFont="1" applyBorder="1" applyAlignment="1">
      <alignment horizontal="right" vertical="top" wrapText="1"/>
    </xf>
    <xf numFmtId="1" fontId="99" fillId="0" borderId="9" xfId="0" applyNumberFormat="1" applyFont="1" applyBorder="1" applyAlignment="1">
      <alignment horizontal="right" vertical="top" wrapText="1"/>
    </xf>
    <xf numFmtId="0" fontId="61" fillId="0" borderId="9" xfId="0" applyFont="1" applyBorder="1" applyAlignment="1">
      <alignment vertical="top" wrapText="1"/>
    </xf>
    <xf numFmtId="1" fontId="40" fillId="0" borderId="1" xfId="0" applyNumberFormat="1" applyFont="1" applyBorder="1" applyAlignment="1">
      <alignment horizontal="right" vertical="top" shrinkToFit="1"/>
    </xf>
    <xf numFmtId="0" fontId="92" fillId="0" borderId="21" xfId="0" applyFont="1" applyBorder="1"/>
    <xf numFmtId="3" fontId="105" fillId="0" borderId="22" xfId="0" applyNumberFormat="1" applyFont="1" applyBorder="1" applyAlignment="1">
      <alignment horizontal="right" vertical="center" shrinkToFit="1"/>
    </xf>
    <xf numFmtId="3" fontId="92" fillId="0" borderId="23" xfId="0" applyNumberFormat="1" applyFont="1" applyBorder="1" applyAlignment="1">
      <alignment shrinkToFit="1"/>
    </xf>
    <xf numFmtId="1" fontId="58" fillId="0" borderId="18" xfId="0" applyNumberFormat="1" applyFont="1" applyBorder="1" applyAlignment="1">
      <alignment horizontal="right" wrapText="1"/>
    </xf>
    <xf numFmtId="0" fontId="92" fillId="0" borderId="10" xfId="0" applyFont="1" applyBorder="1"/>
    <xf numFmtId="0" fontId="58" fillId="0" borderId="9" xfId="1" applyFont="1" applyBorder="1" applyAlignment="1">
      <alignment horizontal="left" wrapText="1"/>
    </xf>
    <xf numFmtId="3" fontId="23" fillId="0" borderId="9" xfId="0" applyNumberFormat="1" applyFont="1" applyBorder="1" applyAlignment="1">
      <alignment vertical="top" wrapText="1"/>
    </xf>
    <xf numFmtId="3" fontId="58" fillId="0" borderId="9" xfId="0" applyNumberFormat="1" applyFont="1" applyBorder="1" applyAlignment="1">
      <alignment horizontal="right" vertical="top" wrapText="1"/>
    </xf>
    <xf numFmtId="0" fontId="127" fillId="0" borderId="9" xfId="0" applyFont="1" applyBorder="1" applyAlignment="1">
      <alignment vertical="top" wrapText="1"/>
    </xf>
    <xf numFmtId="3" fontId="127" fillId="0" borderId="9" xfId="0" applyNumberFormat="1" applyFont="1" applyBorder="1" applyAlignment="1">
      <alignment vertical="top" wrapText="1"/>
    </xf>
    <xf numFmtId="0" fontId="129" fillId="0" borderId="9" xfId="0" applyFont="1" applyBorder="1" applyAlignment="1">
      <alignment horizontal="left" vertical="top" wrapText="1"/>
    </xf>
    <xf numFmtId="3" fontId="128" fillId="0" borderId="9" xfId="0" applyNumberFormat="1" applyFont="1" applyBorder="1" applyAlignment="1">
      <alignment horizontal="right"/>
    </xf>
    <xf numFmtId="3" fontId="91" fillId="0" borderId="9" xfId="0" applyNumberFormat="1" applyFont="1" applyBorder="1" applyAlignment="1">
      <alignment horizontal="right"/>
    </xf>
    <xf numFmtId="0" fontId="128" fillId="0" borderId="9" xfId="0" applyFont="1" applyBorder="1"/>
    <xf numFmtId="3" fontId="128" fillId="0" borderId="0" xfId="0" applyNumberFormat="1" applyFont="1" applyAlignment="1">
      <alignment horizontal="right"/>
    </xf>
    <xf numFmtId="0" fontId="131" fillId="0" borderId="9" xfId="0" applyFont="1" applyBorder="1"/>
    <xf numFmtId="3" fontId="91" fillId="0" borderId="10" xfId="0" applyNumberFormat="1" applyFont="1" applyBorder="1" applyAlignment="1">
      <alignment horizontal="right"/>
    </xf>
    <xf numFmtId="3" fontId="128" fillId="0" borderId="10" xfId="0" applyNumberFormat="1" applyFont="1" applyBorder="1" applyAlignment="1">
      <alignment horizontal="right"/>
    </xf>
    <xf numFmtId="0" fontId="0" fillId="0" borderId="24" xfId="0" applyBorder="1"/>
    <xf numFmtId="0" fontId="92" fillId="0" borderId="24" xfId="0" applyFont="1" applyBorder="1"/>
    <xf numFmtId="3" fontId="92" fillId="0" borderId="24" xfId="0" applyNumberFormat="1" applyFont="1" applyBorder="1"/>
    <xf numFmtId="3" fontId="0" fillId="0" borderId="9" xfId="0" applyNumberFormat="1" applyBorder="1"/>
    <xf numFmtId="0" fontId="23" fillId="0" borderId="25" xfId="0" applyFont="1" applyBorder="1" applyAlignment="1">
      <alignment vertical="top" wrapText="1"/>
    </xf>
    <xf numFmtId="0" fontId="58" fillId="0" borderId="25" xfId="0" applyFont="1" applyBorder="1" applyAlignment="1">
      <alignment vertical="center" wrapText="1"/>
    </xf>
    <xf numFmtId="3" fontId="90" fillId="0" borderId="9" xfId="0" applyNumberFormat="1" applyFont="1" applyBorder="1"/>
    <xf numFmtId="1" fontId="91" fillId="0" borderId="9" xfId="1" applyNumberFormat="1" applyFont="1" applyBorder="1" applyAlignment="1">
      <alignment horizontal="right" vertical="top" wrapText="1"/>
    </xf>
    <xf numFmtId="0" fontId="104" fillId="0" borderId="1" xfId="0" applyFont="1" applyBorder="1" applyAlignment="1">
      <alignment vertical="top" wrapText="1"/>
    </xf>
    <xf numFmtId="0" fontId="23" fillId="0" borderId="9" xfId="0" applyFont="1" applyBorder="1" applyAlignment="1">
      <alignment vertical="top" shrinkToFit="1"/>
    </xf>
    <xf numFmtId="0" fontId="133" fillId="0" borderId="0" xfId="0" applyFont="1" applyAlignment="1">
      <alignment vertical="top"/>
    </xf>
    <xf numFmtId="0" fontId="134" fillId="0" borderId="0" xfId="0" applyFont="1" applyAlignment="1">
      <alignment vertical="top"/>
    </xf>
    <xf numFmtId="0" fontId="135" fillId="0" borderId="0" xfId="0" applyFont="1"/>
    <xf numFmtId="0" fontId="134" fillId="0" borderId="7" xfId="0" applyFont="1" applyBorder="1" applyAlignment="1">
      <alignment vertical="top"/>
    </xf>
    <xf numFmtId="1" fontId="61" fillId="0" borderId="17" xfId="0" applyNumberFormat="1" applyFont="1" applyBorder="1" applyAlignment="1">
      <alignment horizontal="right" vertical="top" shrinkToFit="1"/>
    </xf>
    <xf numFmtId="0" fontId="95" fillId="0" borderId="25" xfId="1" applyFont="1" applyBorder="1" applyAlignment="1">
      <alignment horizontal="center" vertical="top" wrapText="1"/>
    </xf>
    <xf numFmtId="0" fontId="58" fillId="0" borderId="17" xfId="0" applyFont="1" applyBorder="1" applyAlignment="1">
      <alignment horizontal="right" wrapText="1"/>
    </xf>
    <xf numFmtId="0" fontId="135" fillId="0" borderId="7" xfId="0" applyFont="1" applyBorder="1"/>
    <xf numFmtId="0" fontId="136" fillId="0" borderId="0" xfId="0" applyFont="1"/>
    <xf numFmtId="0" fontId="136" fillId="0" borderId="0" xfId="0" applyFont="1" applyAlignment="1">
      <alignment horizontal="left"/>
    </xf>
    <xf numFmtId="3" fontId="38" fillId="0" borderId="9" xfId="0" applyNumberFormat="1" applyFont="1" applyBorder="1" applyAlignment="1">
      <alignment horizontal="right" vertical="center" wrapText="1"/>
    </xf>
    <xf numFmtId="0" fontId="132" fillId="0" borderId="0" xfId="0" applyFont="1"/>
    <xf numFmtId="0" fontId="137" fillId="0" borderId="0" xfId="0" applyFont="1" applyAlignment="1">
      <alignment vertical="top" wrapText="1"/>
    </xf>
    <xf numFmtId="0" fontId="37" fillId="0" borderId="26" xfId="0" applyFont="1" applyBorder="1" applyAlignment="1">
      <alignment vertical="center" wrapText="1"/>
    </xf>
    <xf numFmtId="1" fontId="138" fillId="0" borderId="9" xfId="0" applyNumberFormat="1" applyFont="1" applyBorder="1" applyAlignment="1">
      <alignment wrapText="1"/>
    </xf>
    <xf numFmtId="0" fontId="13" fillId="0" borderId="9" xfId="0" applyFont="1" applyBorder="1" applyAlignment="1">
      <alignment horizontal="center" vertical="top" wrapText="1"/>
    </xf>
    <xf numFmtId="3" fontId="58" fillId="0" borderId="9" xfId="0" applyNumberFormat="1" applyFont="1" applyBorder="1" applyAlignment="1">
      <alignment wrapText="1"/>
    </xf>
    <xf numFmtId="37" fontId="42" fillId="0" borderId="9" xfId="0" applyNumberFormat="1" applyFont="1" applyBorder="1" applyAlignment="1">
      <alignment horizontal="right" vertical="top" wrapText="1"/>
    </xf>
    <xf numFmtId="3" fontId="62" fillId="0" borderId="9" xfId="0" applyNumberFormat="1" applyFont="1" applyBorder="1" applyAlignment="1">
      <alignment horizontal="right" vertical="top" wrapText="1"/>
    </xf>
    <xf numFmtId="0" fontId="50" fillId="0" borderId="9" xfId="0" applyFont="1" applyBorder="1" applyAlignment="1">
      <alignment vertical="top" wrapText="1"/>
    </xf>
    <xf numFmtId="0" fontId="34" fillId="0" borderId="1" xfId="0" applyFont="1" applyBorder="1" applyAlignment="1">
      <alignment vertical="top" wrapText="1"/>
    </xf>
    <xf numFmtId="0" fontId="0" fillId="0" borderId="7" xfId="0" applyBorder="1"/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84" fillId="0" borderId="9" xfId="0" applyFont="1" applyBorder="1" applyAlignment="1">
      <alignment vertical="top" wrapText="1"/>
    </xf>
    <xf numFmtId="37" fontId="23" fillId="0" borderId="1" xfId="0" applyNumberFormat="1" applyFont="1" applyBorder="1" applyAlignment="1">
      <alignment horizontal="right" vertical="top" wrapText="1"/>
    </xf>
    <xf numFmtId="0" fontId="90" fillId="0" borderId="9" xfId="0" applyFont="1" applyBorder="1"/>
    <xf numFmtId="1" fontId="70" fillId="0" borderId="9" xfId="1" applyNumberFormat="1" applyFont="1" applyBorder="1" applyAlignment="1">
      <alignment horizontal="right" vertical="top" shrinkToFit="1"/>
    </xf>
    <xf numFmtId="1" fontId="23" fillId="0" borderId="1" xfId="0" applyNumberFormat="1" applyFont="1" applyBorder="1" applyAlignment="1">
      <alignment horizontal="right" vertical="top" wrapText="1"/>
    </xf>
    <xf numFmtId="0" fontId="0" fillId="0" borderId="9" xfId="0" applyBorder="1" applyAlignment="1">
      <alignment shrinkToFit="1"/>
    </xf>
    <xf numFmtId="0" fontId="91" fillId="0" borderId="9" xfId="0" applyFont="1" applyBorder="1" applyAlignment="1">
      <alignment shrinkToFit="1"/>
    </xf>
    <xf numFmtId="1" fontId="91" fillId="0" borderId="9" xfId="0" applyNumberFormat="1" applyFont="1" applyBorder="1"/>
    <xf numFmtId="0" fontId="0" fillId="0" borderId="25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28" xfId="0" applyBorder="1"/>
    <xf numFmtId="0" fontId="0" fillId="0" borderId="25" xfId="0" applyBorder="1"/>
    <xf numFmtId="0" fontId="0" fillId="0" borderId="17" xfId="0" applyBorder="1"/>
    <xf numFmtId="0" fontId="0" fillId="0" borderId="36" xfId="0" applyBorder="1"/>
    <xf numFmtId="0" fontId="0" fillId="0" borderId="37" xfId="0" applyBorder="1"/>
    <xf numFmtId="0" fontId="0" fillId="0" borderId="28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25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36" xfId="0" applyBorder="1" applyAlignment="1">
      <alignment shrinkToFit="1"/>
    </xf>
    <xf numFmtId="0" fontId="0" fillId="0" borderId="8" xfId="0" applyBorder="1"/>
    <xf numFmtId="0" fontId="0" fillId="0" borderId="38" xfId="0" applyBorder="1"/>
    <xf numFmtId="0" fontId="0" fillId="0" borderId="39" xfId="0" applyBorder="1"/>
    <xf numFmtId="0" fontId="0" fillId="0" borderId="27" xfId="0" applyBorder="1" applyAlignment="1">
      <alignment shrinkToFit="1"/>
    </xf>
    <xf numFmtId="0" fontId="0" fillId="0" borderId="0" xfId="0" applyAlignment="1">
      <alignment shrinkToFit="1"/>
    </xf>
    <xf numFmtId="1" fontId="91" fillId="0" borderId="0" xfId="0" applyNumberFormat="1" applyFont="1"/>
    <xf numFmtId="0" fontId="110" fillId="0" borderId="9" xfId="0" applyFont="1" applyBorder="1" applyAlignment="1">
      <alignment horizontal="left" vertical="top" wrapText="1"/>
    </xf>
    <xf numFmtId="3" fontId="87" fillId="0" borderId="9" xfId="0" applyNumberFormat="1" applyFont="1" applyBorder="1" applyAlignment="1">
      <alignment vertical="top" wrapText="1" shrinkToFit="1"/>
    </xf>
    <xf numFmtId="0" fontId="92" fillId="0" borderId="13" xfId="0" applyFont="1" applyBorder="1"/>
    <xf numFmtId="0" fontId="92" fillId="0" borderId="7" xfId="0" applyFont="1" applyBorder="1"/>
    <xf numFmtId="0" fontId="139" fillId="0" borderId="7" xfId="0" applyFont="1" applyBorder="1"/>
    <xf numFmtId="37" fontId="32" fillId="0" borderId="9" xfId="0" applyNumberFormat="1" applyFont="1" applyBorder="1" applyAlignment="1">
      <alignment horizontal="right" vertical="top" shrinkToFit="1"/>
    </xf>
    <xf numFmtId="0" fontId="95" fillId="0" borderId="25" xfId="1" applyFont="1" applyBorder="1" applyAlignment="1">
      <alignment horizontal="center" vertical="center" wrapText="1"/>
    </xf>
    <xf numFmtId="0" fontId="67" fillId="0" borderId="7" xfId="0" applyFont="1" applyBorder="1"/>
    <xf numFmtId="0" fontId="3" fillId="0" borderId="11" xfId="0" applyFont="1" applyBorder="1" applyAlignment="1">
      <alignment horizontal="left" vertical="top" wrapText="1"/>
    </xf>
    <xf numFmtId="0" fontId="23" fillId="0" borderId="11" xfId="0" applyFont="1" applyBorder="1" applyAlignment="1">
      <alignment vertical="top" wrapText="1"/>
    </xf>
    <xf numFmtId="37" fontId="101" fillId="0" borderId="42" xfId="0" applyNumberFormat="1" applyFont="1" applyBorder="1" applyAlignment="1">
      <alignment horizontal="right" vertical="top" shrinkToFit="1"/>
    </xf>
    <xf numFmtId="1" fontId="58" fillId="0" borderId="43" xfId="0" applyNumberFormat="1" applyFont="1" applyBorder="1" applyAlignment="1">
      <alignment horizontal="right" wrapText="1"/>
    </xf>
    <xf numFmtId="3" fontId="101" fillId="0" borderId="12" xfId="0" applyNumberFormat="1" applyFont="1" applyBorder="1" applyAlignment="1">
      <alignment horizontal="right" vertical="top" shrinkToFit="1"/>
    </xf>
    <xf numFmtId="0" fontId="92" fillId="0" borderId="16" xfId="0" applyFont="1" applyBorder="1"/>
    <xf numFmtId="0" fontId="38" fillId="0" borderId="17" xfId="0" applyFont="1" applyBorder="1" applyAlignment="1">
      <alignment vertical="top" wrapText="1"/>
    </xf>
    <xf numFmtId="1" fontId="52" fillId="0" borderId="10" xfId="0" applyNumberFormat="1" applyFont="1" applyBorder="1" applyAlignment="1">
      <alignment vertical="top" shrinkToFit="1"/>
    </xf>
    <xf numFmtId="1" fontId="23" fillId="0" borderId="10" xfId="0" applyNumberFormat="1" applyFont="1" applyBorder="1" applyAlignment="1">
      <alignment vertical="top" wrapText="1"/>
    </xf>
    <xf numFmtId="1" fontId="58" fillId="0" borderId="10" xfId="0" applyNumberFormat="1" applyFont="1" applyBorder="1" applyAlignment="1">
      <alignment horizontal="right" wrapText="1"/>
    </xf>
    <xf numFmtId="0" fontId="0" fillId="0" borderId="10" xfId="0" applyBorder="1"/>
    <xf numFmtId="0" fontId="0" fillId="0" borderId="15" xfId="0" applyBorder="1"/>
    <xf numFmtId="0" fontId="0" fillId="0" borderId="44" xfId="0" applyBorder="1"/>
    <xf numFmtId="0" fontId="0" fillId="0" borderId="13" xfId="0" applyBorder="1"/>
    <xf numFmtId="0" fontId="0" fillId="0" borderId="45" xfId="0" applyBorder="1"/>
    <xf numFmtId="0" fontId="0" fillId="0" borderId="46" xfId="0" applyBorder="1"/>
    <xf numFmtId="0" fontId="92" fillId="0" borderId="25" xfId="0" applyFont="1" applyBorder="1"/>
    <xf numFmtId="0" fontId="92" fillId="0" borderId="28" xfId="0" applyFont="1" applyBorder="1"/>
    <xf numFmtId="0" fontId="136" fillId="0" borderId="9" xfId="0" applyFont="1" applyBorder="1"/>
    <xf numFmtId="1" fontId="68" fillId="0" borderId="9" xfId="0" applyNumberFormat="1" applyFont="1" applyBorder="1"/>
    <xf numFmtId="0" fontId="139" fillId="0" borderId="9" xfId="0" applyFont="1" applyBorder="1"/>
    <xf numFmtId="1" fontId="0" fillId="0" borderId="9" xfId="0" applyNumberFormat="1" applyBorder="1"/>
    <xf numFmtId="0" fontId="91" fillId="0" borderId="7" xfId="0" applyFont="1" applyBorder="1"/>
    <xf numFmtId="0" fontId="22" fillId="0" borderId="9" xfId="0" applyFont="1" applyBorder="1" applyAlignment="1">
      <alignment horizontal="center" vertical="top" wrapText="1"/>
    </xf>
    <xf numFmtId="0" fontId="61" fillId="0" borderId="9" xfId="0" applyFont="1" applyBorder="1"/>
    <xf numFmtId="3" fontId="141" fillId="0" borderId="9" xfId="0" applyNumberFormat="1" applyFont="1" applyBorder="1" applyAlignment="1">
      <alignment vertical="top" shrinkToFit="1"/>
    </xf>
    <xf numFmtId="3" fontId="142" fillId="0" borderId="9" xfId="0" applyNumberFormat="1" applyFont="1" applyBorder="1" applyAlignment="1">
      <alignment vertical="top" shrinkToFit="1"/>
    </xf>
    <xf numFmtId="3" fontId="143" fillId="0" borderId="9" xfId="0" applyNumberFormat="1" applyFont="1" applyBorder="1" applyAlignment="1">
      <alignment vertical="top" shrinkToFit="1"/>
    </xf>
    <xf numFmtId="0" fontId="144" fillId="0" borderId="9" xfId="0" applyFont="1" applyBorder="1"/>
    <xf numFmtId="3" fontId="145" fillId="0" borderId="9" xfId="0" applyNumberFormat="1" applyFont="1" applyBorder="1" applyAlignment="1">
      <alignment vertical="top" shrinkToFit="1"/>
    </xf>
    <xf numFmtId="3" fontId="146" fillId="0" borderId="9" xfId="0" applyNumberFormat="1" applyFont="1" applyBorder="1" applyAlignment="1">
      <alignment vertical="top" shrinkToFit="1"/>
    </xf>
    <xf numFmtId="0" fontId="147" fillId="0" borderId="9" xfId="0" applyFont="1" applyBorder="1"/>
    <xf numFmtId="3" fontId="148" fillId="0" borderId="9" xfId="0" applyNumberFormat="1" applyFont="1" applyBorder="1"/>
    <xf numFmtId="3" fontId="128" fillId="0" borderId="9" xfId="0" applyNumberFormat="1" applyFont="1" applyBorder="1"/>
    <xf numFmtId="3" fontId="149" fillId="0" borderId="9" xfId="0" applyNumberFormat="1" applyFont="1" applyBorder="1" applyAlignment="1">
      <alignment vertical="top" shrinkToFit="1"/>
    </xf>
    <xf numFmtId="3" fontId="150" fillId="0" borderId="9" xfId="0" applyNumberFormat="1" applyFont="1" applyBorder="1" applyAlignment="1">
      <alignment vertical="top" shrinkToFit="1"/>
    </xf>
    <xf numFmtId="0" fontId="147" fillId="0" borderId="9" xfId="0" applyFont="1" applyBorder="1" applyAlignment="1">
      <alignment vertical="top"/>
    </xf>
    <xf numFmtId="3" fontId="147" fillId="0" borderId="9" xfId="0" applyNumberFormat="1" applyFont="1" applyBorder="1" applyAlignment="1">
      <alignment vertical="top"/>
    </xf>
    <xf numFmtId="1" fontId="147" fillId="0" borderId="9" xfId="0" applyNumberFormat="1" applyFont="1" applyBorder="1" applyAlignment="1">
      <alignment vertical="top"/>
    </xf>
    <xf numFmtId="3" fontId="147" fillId="0" borderId="9" xfId="0" applyNumberFormat="1" applyFont="1" applyBorder="1"/>
    <xf numFmtId="3" fontId="151" fillId="0" borderId="9" xfId="0" applyNumberFormat="1" applyFont="1" applyBorder="1" applyAlignment="1">
      <alignment horizontal="right" vertical="top" shrinkToFit="1"/>
    </xf>
    <xf numFmtId="1" fontId="151" fillId="0" borderId="9" xfId="0" applyNumberFormat="1" applyFont="1" applyBorder="1" applyAlignment="1">
      <alignment horizontal="right" vertical="top" shrinkToFit="1"/>
    </xf>
    <xf numFmtId="1" fontId="152" fillId="0" borderId="9" xfId="0" applyNumberFormat="1" applyFont="1" applyBorder="1" applyAlignment="1">
      <alignment horizontal="right" vertical="top" shrinkToFit="1"/>
    </xf>
    <xf numFmtId="1" fontId="153" fillId="0" borderId="9" xfId="0" applyNumberFormat="1" applyFont="1" applyBorder="1" applyAlignment="1">
      <alignment horizontal="right" wrapText="1"/>
    </xf>
    <xf numFmtId="3" fontId="154" fillId="0" borderId="1" xfId="0" applyNumberFormat="1" applyFont="1" applyBorder="1" applyAlignment="1">
      <alignment horizontal="right" vertical="top" shrinkToFit="1"/>
    </xf>
    <xf numFmtId="1" fontId="153" fillId="0" borderId="1" xfId="0" applyNumberFormat="1" applyFont="1" applyBorder="1" applyAlignment="1">
      <alignment horizontal="right" wrapText="1"/>
    </xf>
    <xf numFmtId="3" fontId="156" fillId="0" borderId="9" xfId="0" applyNumberFormat="1" applyFont="1" applyBorder="1" applyAlignment="1">
      <alignment horizontal="right" vertical="top" shrinkToFit="1"/>
    </xf>
    <xf numFmtId="1" fontId="130" fillId="0" borderId="9" xfId="0" applyNumberFormat="1" applyFont="1" applyBorder="1" applyAlignment="1">
      <alignment horizontal="right" vertical="top" shrinkToFit="1"/>
    </xf>
    <xf numFmtId="1" fontId="156" fillId="0" borderId="9" xfId="0" applyNumberFormat="1" applyFont="1" applyBorder="1" applyAlignment="1">
      <alignment horizontal="right" vertical="top" shrinkToFit="1"/>
    </xf>
    <xf numFmtId="1" fontId="127" fillId="0" borderId="9" xfId="0" applyNumberFormat="1" applyFont="1" applyBorder="1" applyAlignment="1">
      <alignment vertical="top" wrapText="1"/>
    </xf>
    <xf numFmtId="1" fontId="143" fillId="0" borderId="9" xfId="0" applyNumberFormat="1" applyFont="1" applyBorder="1" applyAlignment="1">
      <alignment vertical="top" wrapText="1"/>
    </xf>
    <xf numFmtId="1" fontId="153" fillId="0" borderId="9" xfId="0" applyNumberFormat="1" applyFont="1" applyBorder="1" applyAlignment="1">
      <alignment horizontal="right" vertical="center" wrapText="1"/>
    </xf>
    <xf numFmtId="1" fontId="128" fillId="0" borderId="9" xfId="0" applyNumberFormat="1" applyFont="1" applyBorder="1"/>
    <xf numFmtId="0" fontId="157" fillId="0" borderId="9" xfId="0" applyFont="1" applyBorder="1"/>
    <xf numFmtId="3" fontId="152" fillId="0" borderId="9" xfId="0" applyNumberFormat="1" applyFont="1" applyBorder="1" applyAlignment="1">
      <alignment horizontal="right" vertical="top" shrinkToFit="1"/>
    </xf>
    <xf numFmtId="0" fontId="148" fillId="0" borderId="9" xfId="0" applyFont="1" applyBorder="1"/>
    <xf numFmtId="3" fontId="156" fillId="0" borderId="9" xfId="1" applyNumberFormat="1" applyFont="1" applyBorder="1" applyAlignment="1">
      <alignment horizontal="right" vertical="top" shrinkToFit="1"/>
    </xf>
    <xf numFmtId="3" fontId="158" fillId="0" borderId="9" xfId="0" applyNumberFormat="1" applyFont="1" applyBorder="1" applyAlignment="1">
      <alignment vertical="top" shrinkToFit="1"/>
    </xf>
    <xf numFmtId="1" fontId="146" fillId="0" borderId="9" xfId="0" applyNumberFormat="1" applyFont="1" applyBorder="1" applyAlignment="1">
      <alignment vertical="top" shrinkToFit="1"/>
    </xf>
    <xf numFmtId="1" fontId="155" fillId="0" borderId="9" xfId="0" applyNumberFormat="1" applyFont="1" applyBorder="1" applyAlignment="1">
      <alignment vertical="top" shrinkToFit="1"/>
    </xf>
    <xf numFmtId="1" fontId="155" fillId="0" borderId="9" xfId="0" applyNumberFormat="1" applyFont="1" applyBorder="1" applyAlignment="1">
      <alignment horizontal="right" vertical="top" shrinkToFit="1"/>
    </xf>
    <xf numFmtId="1" fontId="146" fillId="0" borderId="9" xfId="0" applyNumberFormat="1" applyFont="1" applyBorder="1" applyAlignment="1">
      <alignment horizontal="right" vertical="top" shrinkToFit="1"/>
    </xf>
    <xf numFmtId="1" fontId="156" fillId="0" borderId="9" xfId="1" applyNumberFormat="1" applyFont="1" applyBorder="1" applyAlignment="1">
      <alignment horizontal="right" vertical="top" shrinkToFit="1"/>
    </xf>
    <xf numFmtId="1" fontId="159" fillId="0" borderId="9" xfId="1" applyNumberFormat="1" applyFont="1" applyBorder="1" applyAlignment="1">
      <alignment horizontal="right" vertical="top" shrinkToFit="1"/>
    </xf>
    <xf numFmtId="1" fontId="130" fillId="0" borderId="9" xfId="1" applyNumberFormat="1" applyFont="1" applyBorder="1" applyAlignment="1">
      <alignment horizontal="right" vertical="top" shrinkToFit="1"/>
    </xf>
    <xf numFmtId="3" fontId="146" fillId="0" borderId="17" xfId="0" applyNumberFormat="1" applyFont="1" applyBorder="1" applyAlignment="1">
      <alignment vertical="top" shrinkToFit="1"/>
    </xf>
    <xf numFmtId="0" fontId="92" fillId="0" borderId="12" xfId="0" applyFont="1" applyBorder="1"/>
    <xf numFmtId="0" fontId="68" fillId="0" borderId="28" xfId="0" applyFont="1" applyBorder="1"/>
    <xf numFmtId="0" fontId="68" fillId="0" borderId="25" xfId="0" applyFont="1" applyBorder="1"/>
    <xf numFmtId="0" fontId="32" fillId="0" borderId="9" xfId="1" applyFont="1" applyBorder="1" applyAlignment="1">
      <alignment horizontal="center" vertical="top" wrapText="1"/>
    </xf>
    <xf numFmtId="0" fontId="101" fillId="0" borderId="18" xfId="0" applyFont="1" applyBorder="1" applyAlignment="1">
      <alignment vertical="center" wrapText="1"/>
    </xf>
    <xf numFmtId="3" fontId="91" fillId="0" borderId="11" xfId="0" applyNumberFormat="1" applyFont="1" applyBorder="1" applyAlignment="1">
      <alignment horizontal="right"/>
    </xf>
    <xf numFmtId="1" fontId="128" fillId="0" borderId="17" xfId="0" applyNumberFormat="1" applyFont="1" applyBorder="1"/>
    <xf numFmtId="0" fontId="92" fillId="0" borderId="39" xfId="0" applyFont="1" applyBorder="1"/>
    <xf numFmtId="1" fontId="33" fillId="0" borderId="28" xfId="0" applyNumberFormat="1" applyFont="1" applyBorder="1" applyAlignment="1">
      <alignment horizontal="right" vertical="top" shrinkToFit="1"/>
    </xf>
    <xf numFmtId="166" fontId="57" fillId="0" borderId="28" xfId="0" applyNumberFormat="1" applyFont="1" applyBorder="1" applyAlignment="1">
      <alignment vertical="top" shrinkToFit="1"/>
    </xf>
    <xf numFmtId="0" fontId="147" fillId="0" borderId="25" xfId="0" applyFont="1" applyBorder="1"/>
    <xf numFmtId="0" fontId="128" fillId="0" borderId="28" xfId="0" applyFont="1" applyBorder="1"/>
    <xf numFmtId="0" fontId="50" fillId="0" borderId="9" xfId="0" applyFont="1" applyBorder="1" applyAlignment="1">
      <alignment vertical="top" shrinkToFit="1"/>
    </xf>
    <xf numFmtId="3" fontId="0" fillId="0" borderId="10" xfId="0" applyNumberFormat="1" applyBorder="1"/>
    <xf numFmtId="0" fontId="92" fillId="0" borderId="47" xfId="0" applyFont="1" applyBorder="1"/>
    <xf numFmtId="9" fontId="68" fillId="0" borderId="0" xfId="0" applyNumberFormat="1" applyFont="1" applyAlignment="1">
      <alignment horizontal="left"/>
    </xf>
    <xf numFmtId="3" fontId="116" fillId="0" borderId="9" xfId="0" applyNumberFormat="1" applyFont="1" applyBorder="1"/>
    <xf numFmtId="0" fontId="91" fillId="0" borderId="28" xfId="0" applyFont="1" applyBorder="1"/>
    <xf numFmtId="0" fontId="0" fillId="0" borderId="0" xfId="0"/>
    <xf numFmtId="0" fontId="0" fillId="0" borderId="32" xfId="0" applyBorder="1"/>
    <xf numFmtId="0" fontId="14" fillId="0" borderId="10" xfId="0" applyFont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76" fillId="0" borderId="0" xfId="0" applyFont="1" applyAlignment="1">
      <alignment vertical="top"/>
    </xf>
    <xf numFmtId="0" fontId="76" fillId="0" borderId="7" xfId="0" applyFont="1" applyBorder="1" applyAlignment="1">
      <alignment vertical="top"/>
    </xf>
    <xf numFmtId="0" fontId="0" fillId="0" borderId="7" xfId="0" applyBorder="1"/>
    <xf numFmtId="0" fontId="14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right" vertical="top" wrapText="1"/>
    </xf>
    <xf numFmtId="0" fontId="83" fillId="0" borderId="9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wrapText="1"/>
    </xf>
    <xf numFmtId="0" fontId="14" fillId="0" borderId="10" xfId="1" applyFont="1" applyBorder="1" applyAlignment="1">
      <alignment horizontal="left" wrapText="1"/>
    </xf>
    <xf numFmtId="0" fontId="14" fillId="0" borderId="12" xfId="1" applyFont="1" applyBorder="1" applyAlignment="1">
      <alignment horizontal="left" wrapText="1"/>
    </xf>
    <xf numFmtId="0" fontId="17" fillId="0" borderId="10" xfId="1" applyFont="1" applyBorder="1" applyAlignment="1">
      <alignment horizontal="right" vertical="top" wrapText="1"/>
    </xf>
    <xf numFmtId="0" fontId="17" fillId="0" borderId="20" xfId="1" applyFont="1" applyBorder="1" applyAlignment="1">
      <alignment horizontal="right" vertical="top" wrapText="1"/>
    </xf>
    <xf numFmtId="0" fontId="79" fillId="0" borderId="9" xfId="1" applyFont="1" applyBorder="1" applyAlignment="1">
      <alignment horizontal="left" vertical="center" wrapText="1"/>
    </xf>
    <xf numFmtId="0" fontId="83" fillId="0" borderId="9" xfId="0" applyFont="1" applyBorder="1" applyAlignment="1">
      <alignment horizontal="right" vertical="top" wrapText="1"/>
    </xf>
    <xf numFmtId="0" fontId="67" fillId="0" borderId="11" xfId="0" applyFont="1" applyBorder="1" applyAlignment="1">
      <alignment horizontal="right"/>
    </xf>
    <xf numFmtId="0" fontId="67" fillId="0" borderId="12" xfId="0" applyFont="1" applyBorder="1" applyAlignment="1">
      <alignment horizontal="right"/>
    </xf>
    <xf numFmtId="0" fontId="0" fillId="0" borderId="7" xfId="0" applyBorder="1" applyAlignment="1">
      <alignment vertical="top"/>
    </xf>
    <xf numFmtId="0" fontId="72" fillId="0" borderId="10" xfId="1" applyFont="1" applyBorder="1" applyAlignment="1">
      <alignment horizontal="right" vertical="top" wrapText="1"/>
    </xf>
    <xf numFmtId="0" fontId="72" fillId="0" borderId="20" xfId="1" applyFont="1" applyBorder="1" applyAlignment="1">
      <alignment horizontal="right" vertical="top" wrapText="1"/>
    </xf>
    <xf numFmtId="0" fontId="17" fillId="0" borderId="13" xfId="1" applyFont="1" applyBorder="1" applyAlignment="1">
      <alignment horizontal="right" vertical="top" wrapText="1"/>
    </xf>
    <xf numFmtId="0" fontId="17" fillId="0" borderId="8" xfId="1" applyFont="1" applyBorder="1" applyAlignment="1">
      <alignment horizontal="right" vertical="top" wrapText="1"/>
    </xf>
    <xf numFmtId="0" fontId="16" fillId="0" borderId="9" xfId="1" applyFont="1" applyBorder="1" applyAlignment="1">
      <alignment horizontal="left" vertical="center" wrapText="1"/>
    </xf>
    <xf numFmtId="0" fontId="16" fillId="0" borderId="10" xfId="1" applyFont="1" applyBorder="1" applyAlignment="1">
      <alignment horizontal="left" vertical="center" wrapText="1"/>
    </xf>
    <xf numFmtId="0" fontId="38" fillId="0" borderId="9" xfId="1" applyFont="1" applyBorder="1" applyAlignment="1">
      <alignment horizontal="left" vertical="center" wrapText="1"/>
    </xf>
    <xf numFmtId="0" fontId="139" fillId="0" borderId="15" xfId="0" applyFont="1" applyBorder="1"/>
    <xf numFmtId="0" fontId="132" fillId="0" borderId="39" xfId="0" applyFont="1" applyBorder="1"/>
    <xf numFmtId="0" fontId="132" fillId="0" borderId="13" xfId="0" applyFont="1" applyBorder="1"/>
    <xf numFmtId="0" fontId="132" fillId="0" borderId="8" xfId="0" applyFont="1" applyBorder="1"/>
    <xf numFmtId="0" fontId="90" fillId="0" borderId="10" xfId="0" applyFont="1" applyBorder="1" applyAlignment="1">
      <alignment wrapText="1"/>
    </xf>
    <xf numFmtId="0" fontId="132" fillId="0" borderId="12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24" fillId="0" borderId="41" xfId="0" applyFont="1" applyBorder="1" applyAlignment="1">
      <alignment vertical="top" wrapText="1"/>
    </xf>
    <xf numFmtId="0" fontId="132" fillId="0" borderId="7" xfId="0" applyFont="1" applyBorder="1" applyAlignment="1">
      <alignment vertical="top" wrapText="1"/>
    </xf>
    <xf numFmtId="0" fontId="132" fillId="0" borderId="8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22" fillId="0" borderId="10" xfId="0" applyFont="1" applyBorder="1" applyAlignment="1">
      <alignment horizontal="left" vertical="top" wrapText="1"/>
    </xf>
    <xf numFmtId="0" fontId="122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104" fillId="0" borderId="9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center" vertical="top" wrapText="1"/>
    </xf>
    <xf numFmtId="0" fontId="38" fillId="0" borderId="12" xfId="0" applyFont="1" applyBorder="1" applyAlignment="1">
      <alignment horizontal="center" vertical="top" wrapText="1"/>
    </xf>
    <xf numFmtId="0" fontId="38" fillId="0" borderId="10" xfId="0" applyFont="1" applyBorder="1" applyAlignment="1">
      <alignment horizontal="left" vertical="top" wrapText="1"/>
    </xf>
    <xf numFmtId="0" fontId="38" fillId="0" borderId="12" xfId="0" applyFont="1" applyBorder="1" applyAlignment="1">
      <alignment horizontal="left" vertical="top" wrapText="1"/>
    </xf>
    <xf numFmtId="0" fontId="34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2" fillId="0" borderId="9" xfId="0" applyFont="1" applyBorder="1" applyAlignment="1">
      <alignment horizontal="left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0" borderId="40" xfId="0" applyBorder="1"/>
    <xf numFmtId="0" fontId="58" fillId="0" borderId="17" xfId="0" applyFont="1" applyBorder="1" applyAlignment="1">
      <alignment vertical="top" wrapText="1"/>
    </xf>
    <xf numFmtId="0" fontId="0" fillId="0" borderId="25" xfId="0" applyBorder="1"/>
    <xf numFmtId="0" fontId="4" fillId="0" borderId="9" xfId="0" applyFont="1" applyBorder="1" applyAlignment="1">
      <alignment horizontal="left" vertical="center" wrapText="1"/>
    </xf>
    <xf numFmtId="0" fontId="92" fillId="0" borderId="9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9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40" fillId="0" borderId="10" xfId="0" applyFont="1" applyBorder="1" applyAlignment="1">
      <alignment horizontal="center" vertical="top" wrapText="1"/>
    </xf>
    <xf numFmtId="0" fontId="132" fillId="0" borderId="11" xfId="0" applyFont="1" applyBorder="1" applyAlignment="1">
      <alignment horizontal="center" vertical="top" wrapText="1"/>
    </xf>
    <xf numFmtId="0" fontId="132" fillId="0" borderId="12" xfId="0" applyFont="1" applyBorder="1" applyAlignment="1">
      <alignment horizontal="center" vertical="top" wrapText="1"/>
    </xf>
    <xf numFmtId="0" fontId="91" fillId="0" borderId="9" xfId="0" applyFont="1" applyBorder="1" applyAlignment="1">
      <alignment horizontal="left" vertical="top"/>
    </xf>
    <xf numFmtId="0" fontId="91" fillId="0" borderId="9" xfId="0" applyFont="1" applyBorder="1" applyAlignment="1">
      <alignment horizontal="center" vertical="top"/>
    </xf>
    <xf numFmtId="0" fontId="91" fillId="0" borderId="10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92" fillId="0" borderId="10" xfId="0" applyFont="1" applyBorder="1" applyAlignment="1">
      <alignment horizontal="left"/>
    </xf>
    <xf numFmtId="0" fontId="38" fillId="0" borderId="25" xfId="1" applyFont="1" applyBorder="1" applyAlignment="1">
      <alignment horizontal="left" vertical="center" wrapText="1"/>
    </xf>
    <xf numFmtId="0" fontId="133" fillId="0" borderId="7" xfId="0" applyFont="1" applyBorder="1" applyAlignment="1">
      <alignment vertical="top"/>
    </xf>
    <xf numFmtId="0" fontId="92" fillId="0" borderId="11" xfId="0" applyFont="1" applyBorder="1"/>
    <xf numFmtId="0" fontId="90" fillId="0" borderId="7" xfId="0" applyFont="1" applyBorder="1" applyAlignment="1">
      <alignment vertical="top"/>
    </xf>
    <xf numFmtId="0" fontId="92" fillId="0" borderId="7" xfId="0" applyFont="1" applyBorder="1" applyAlignment="1">
      <alignment vertical="top"/>
    </xf>
    <xf numFmtId="0" fontId="58" fillId="0" borderId="9" xfId="1" applyFont="1" applyBorder="1" applyAlignment="1">
      <alignment horizontal="right" wrapText="1"/>
    </xf>
    <xf numFmtId="0" fontId="91" fillId="0" borderId="10" xfId="0" applyFont="1" applyBorder="1" applyAlignment="1">
      <alignment horizontal="right"/>
    </xf>
    <xf numFmtId="0" fontId="91" fillId="0" borderId="12" xfId="0" applyFont="1" applyBorder="1" applyAlignment="1">
      <alignment horizontal="right"/>
    </xf>
    <xf numFmtId="0" fontId="23" fillId="0" borderId="10" xfId="1" applyFont="1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23" fillId="0" borderId="9" xfId="1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116" fillId="0" borderId="10" xfId="0" applyFont="1" applyBorder="1" applyAlignment="1">
      <alignment horizontal="center"/>
    </xf>
    <xf numFmtId="0" fontId="116" fillId="0" borderId="11" xfId="0" applyFont="1" applyBorder="1" applyAlignment="1">
      <alignment horizontal="center"/>
    </xf>
    <xf numFmtId="0" fontId="0" fillId="0" borderId="12" xfId="0" applyBorder="1"/>
    <xf numFmtId="0" fontId="32" fillId="0" borderId="9" xfId="1" applyFont="1" applyBorder="1" applyAlignment="1">
      <alignment horizontal="right" vertical="top" wrapText="1"/>
    </xf>
    <xf numFmtId="0" fontId="91" fillId="0" borderId="9" xfId="0" applyFont="1" applyBorder="1" applyAlignment="1">
      <alignment horizontal="right"/>
    </xf>
    <xf numFmtId="0" fontId="116" fillId="0" borderId="12" xfId="0" applyFont="1" applyBorder="1" applyAlignment="1">
      <alignment horizontal="center"/>
    </xf>
    <xf numFmtId="0" fontId="131" fillId="0" borderId="9" xfId="0" applyFont="1" applyBorder="1" applyAlignment="1">
      <alignment horizontal="right"/>
    </xf>
    <xf numFmtId="0" fontId="161" fillId="0" borderId="7" xfId="0" applyFont="1" applyBorder="1"/>
    <xf numFmtId="0" fontId="23" fillId="0" borderId="10" xfId="1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9" fillId="0" borderId="17" xfId="1" applyFont="1" applyBorder="1" applyAlignment="1">
      <alignment horizontal="left" vertical="center" wrapText="1"/>
    </xf>
    <xf numFmtId="0" fontId="76" fillId="0" borderId="7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80" fillId="0" borderId="9" xfId="1" applyFont="1" applyBorder="1" applyAlignment="1">
      <alignment horizontal="left" vertical="center" wrapText="1"/>
    </xf>
    <xf numFmtId="0" fontId="0" fillId="0" borderId="9" xfId="0" applyBorder="1" applyAlignment="1">
      <alignment horizontal="right"/>
    </xf>
    <xf numFmtId="0" fontId="92" fillId="0" borderId="9" xfId="0" applyFont="1" applyBorder="1" applyAlignment="1">
      <alignment horizontal="right"/>
    </xf>
    <xf numFmtId="0" fontId="80" fillId="0" borderId="10" xfId="1" applyFont="1" applyBorder="1" applyAlignment="1">
      <alignment horizontal="left" vertical="center" wrapText="1"/>
    </xf>
    <xf numFmtId="0" fontId="80" fillId="0" borderId="12" xfId="1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160" fillId="0" borderId="9" xfId="0" applyFont="1" applyBorder="1" applyAlignment="1">
      <alignment horizontal="center" vertical="top"/>
    </xf>
    <xf numFmtId="0" fontId="68" fillId="0" borderId="9" xfId="0" applyFont="1" applyBorder="1" applyAlignment="1">
      <alignment horizontal="left"/>
    </xf>
    <xf numFmtId="0" fontId="68" fillId="0" borderId="9" xfId="0" applyFont="1" applyBorder="1" applyAlignment="1">
      <alignment horizontal="center"/>
    </xf>
    <xf numFmtId="3" fontId="22" fillId="0" borderId="9" xfId="0" applyNumberFormat="1" applyFont="1" applyBorder="1" applyAlignment="1">
      <alignment horizontal="center" vertical="top" shrinkToFit="1"/>
    </xf>
    <xf numFmtId="0" fontId="92" fillId="0" borderId="9" xfId="0" applyFont="1" applyFill="1" applyBorder="1"/>
    <xf numFmtId="9" fontId="0" fillId="0" borderId="0" xfId="0" applyNumberFormat="1" applyAlignment="1">
      <alignment horizontal="left"/>
    </xf>
    <xf numFmtId="3" fontId="91" fillId="0" borderId="9" xfId="0" applyNumberFormat="1" applyFont="1" applyFill="1" applyBorder="1" applyAlignment="1">
      <alignment horizontal="right"/>
    </xf>
    <xf numFmtId="0" fontId="128" fillId="0" borderId="9" xfId="0" applyFont="1" applyFill="1" applyBorder="1"/>
    <xf numFmtId="0" fontId="0" fillId="0" borderId="9" xfId="0" applyFill="1" applyBorder="1"/>
    <xf numFmtId="1" fontId="91" fillId="0" borderId="9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shrinkToFit="1"/>
    </xf>
    <xf numFmtId="0" fontId="39" fillId="0" borderId="9" xfId="0" applyFont="1" applyBorder="1" applyAlignment="1">
      <alignment vertical="top" shrinkToFit="1"/>
    </xf>
    <xf numFmtId="0" fontId="139" fillId="0" borderId="28" xfId="0" applyFont="1" applyBorder="1"/>
  </cellXfs>
  <cellStyles count="2">
    <cellStyle name="Normal" xfId="0" builtinId="0"/>
    <cellStyle name="Normal 2" xfId="1" xr:uid="{E2652889-BD26-4A7B-9ED6-F488702D3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118E-5DF3-4E59-BF09-112D860C6F74}">
  <dimension ref="A1:H71"/>
  <sheetViews>
    <sheetView zoomScale="142" zoomScaleNormal="142" workbookViewId="0">
      <selection activeCell="I66" sqref="I66"/>
    </sheetView>
  </sheetViews>
  <sheetFormatPr defaultColWidth="9.140625" defaultRowHeight="12" x14ac:dyDescent="0.2"/>
  <cols>
    <col min="1" max="1" width="4.42578125" style="3" customWidth="1"/>
    <col min="2" max="2" width="8" style="3" customWidth="1"/>
    <col min="3" max="3" width="19.85546875" style="3" customWidth="1"/>
    <col min="4" max="4" width="9.7109375" style="3" customWidth="1"/>
    <col min="5" max="5" width="11.140625" style="3" customWidth="1"/>
    <col min="6" max="6" width="10.7109375" style="3" customWidth="1"/>
    <col min="7" max="7" width="10.85546875" style="3" customWidth="1"/>
    <col min="8" max="8" width="10.42578125" style="3" customWidth="1"/>
    <col min="9" max="10" width="9.140625" style="3"/>
    <col min="11" max="11" width="18.7109375" style="3" customWidth="1"/>
    <col min="12" max="16384" width="9.140625" style="3"/>
  </cols>
  <sheetData>
    <row r="1" spans="1:8" ht="16.5" x14ac:dyDescent="0.25">
      <c r="A1" s="415" t="s">
        <v>6</v>
      </c>
      <c r="B1" s="410"/>
      <c r="C1" s="410"/>
      <c r="D1" s="410"/>
      <c r="E1" s="410"/>
      <c r="F1" s="410"/>
      <c r="G1" s="410"/>
      <c r="H1" s="410"/>
    </row>
    <row r="2" spans="1:8" ht="16.5" x14ac:dyDescent="0.25">
      <c r="A2" s="415" t="s">
        <v>8</v>
      </c>
      <c r="B2" s="410"/>
      <c r="C2" s="410"/>
      <c r="D2" s="410"/>
      <c r="E2" s="410"/>
      <c r="F2" s="410"/>
      <c r="G2" s="410"/>
      <c r="H2" s="410"/>
    </row>
    <row r="3" spans="1:8" ht="16.5" x14ac:dyDescent="0.25">
      <c r="A3" s="416" t="s">
        <v>1056</v>
      </c>
      <c r="B3" s="417"/>
      <c r="C3" s="417"/>
      <c r="D3" s="417"/>
      <c r="E3" s="417"/>
      <c r="F3" s="417"/>
      <c r="G3" s="417"/>
      <c r="H3" s="417"/>
    </row>
    <row r="4" spans="1:8" ht="51" customHeight="1" x14ac:dyDescent="0.2">
      <c r="A4" s="427" t="s">
        <v>78</v>
      </c>
      <c r="B4" s="427"/>
      <c r="C4" s="427"/>
      <c r="D4" s="19" t="s">
        <v>1010</v>
      </c>
      <c r="E4" s="19" t="s">
        <v>1041</v>
      </c>
      <c r="F4" s="19" t="s">
        <v>1008</v>
      </c>
      <c r="G4" s="19" t="s">
        <v>1009</v>
      </c>
      <c r="H4" s="20" t="s">
        <v>1012</v>
      </c>
    </row>
    <row r="5" spans="1:8" ht="12" customHeight="1" x14ac:dyDescent="0.2">
      <c r="A5" s="434" t="s">
        <v>36</v>
      </c>
      <c r="B5" s="435"/>
      <c r="C5" s="202" t="s">
        <v>817</v>
      </c>
      <c r="D5" s="194">
        <v>330601</v>
      </c>
      <c r="E5" s="195">
        <v>372316</v>
      </c>
      <c r="F5" s="194">
        <v>372316</v>
      </c>
      <c r="G5" s="64">
        <v>355000</v>
      </c>
      <c r="H5" s="64">
        <v>300000</v>
      </c>
    </row>
    <row r="6" spans="1:8" ht="12" customHeight="1" x14ac:dyDescent="0.2">
      <c r="A6" s="425" t="s">
        <v>37</v>
      </c>
      <c r="B6" s="426"/>
      <c r="C6" s="203" t="s">
        <v>818</v>
      </c>
      <c r="D6" s="200">
        <v>7051</v>
      </c>
      <c r="E6" s="201">
        <v>0</v>
      </c>
      <c r="F6" s="3">
        <v>0</v>
      </c>
      <c r="G6" s="64">
        <v>3525</v>
      </c>
      <c r="H6" s="64">
        <v>3525</v>
      </c>
    </row>
    <row r="7" spans="1:8" ht="12" customHeight="1" x14ac:dyDescent="0.2">
      <c r="A7" s="425" t="s">
        <v>38</v>
      </c>
      <c r="B7" s="426"/>
      <c r="C7" s="203" t="s">
        <v>819</v>
      </c>
      <c r="D7" s="195">
        <v>108502</v>
      </c>
      <c r="E7" s="195">
        <v>49912</v>
      </c>
      <c r="F7" s="194">
        <v>52676</v>
      </c>
      <c r="G7" s="64">
        <v>62250</v>
      </c>
      <c r="H7" s="64">
        <v>55000</v>
      </c>
    </row>
    <row r="8" spans="1:8" ht="12" customHeight="1" x14ac:dyDescent="0.2">
      <c r="A8" s="425" t="s">
        <v>39</v>
      </c>
      <c r="B8" s="426"/>
      <c r="C8" s="203" t="s">
        <v>820</v>
      </c>
      <c r="D8" s="195">
        <v>3765</v>
      </c>
      <c r="E8" s="195">
        <v>3985</v>
      </c>
      <c r="F8" s="195">
        <v>4500</v>
      </c>
      <c r="G8" s="64">
        <v>3500</v>
      </c>
      <c r="H8" s="64">
        <v>3500</v>
      </c>
    </row>
    <row r="9" spans="1:8" ht="12" customHeight="1" x14ac:dyDescent="0.2">
      <c r="A9" s="425" t="s">
        <v>40</v>
      </c>
      <c r="B9" s="426"/>
      <c r="C9" s="203" t="s">
        <v>821</v>
      </c>
      <c r="D9" s="195">
        <v>12644</v>
      </c>
      <c r="E9" s="193">
        <v>8999</v>
      </c>
      <c r="F9" s="201">
        <v>9429.41</v>
      </c>
      <c r="G9" s="64">
        <v>10000</v>
      </c>
      <c r="H9" s="64">
        <v>10000</v>
      </c>
    </row>
    <row r="10" spans="1:8" ht="12" customHeight="1" x14ac:dyDescent="0.2">
      <c r="A10" s="425" t="s">
        <v>41</v>
      </c>
      <c r="B10" s="426"/>
      <c r="C10" s="203" t="s">
        <v>4</v>
      </c>
      <c r="D10" s="194">
        <v>20884</v>
      </c>
      <c r="E10" s="193">
        <v>14938</v>
      </c>
      <c r="F10" s="194">
        <v>17638</v>
      </c>
      <c r="G10" s="64">
        <v>15000</v>
      </c>
      <c r="H10" s="64">
        <v>20000</v>
      </c>
    </row>
    <row r="11" spans="1:8" ht="12" customHeight="1" x14ac:dyDescent="0.2">
      <c r="A11" s="425" t="s">
        <v>42</v>
      </c>
      <c r="B11" s="426"/>
      <c r="C11" s="203" t="s">
        <v>822</v>
      </c>
      <c r="D11" s="147" t="s">
        <v>262</v>
      </c>
      <c r="E11" s="150" t="s">
        <v>262</v>
      </c>
      <c r="F11" s="147" t="s">
        <v>262</v>
      </c>
      <c r="G11" s="147" t="s">
        <v>262</v>
      </c>
      <c r="H11" s="64"/>
    </row>
    <row r="12" spans="1:8" ht="12" customHeight="1" x14ac:dyDescent="0.2">
      <c r="A12" s="425" t="s">
        <v>43</v>
      </c>
      <c r="B12" s="426"/>
      <c r="C12" s="203" t="s">
        <v>823</v>
      </c>
      <c r="D12" s="148" t="s">
        <v>262</v>
      </c>
      <c r="E12" s="148" t="s">
        <v>262</v>
      </c>
      <c r="F12" s="147" t="s">
        <v>262</v>
      </c>
      <c r="G12" s="194"/>
      <c r="H12" s="64">
        <v>14000</v>
      </c>
    </row>
    <row r="13" spans="1:8" ht="12" customHeight="1" x14ac:dyDescent="0.3">
      <c r="A13" s="4"/>
      <c r="B13" s="5"/>
      <c r="C13" s="57" t="s">
        <v>324</v>
      </c>
      <c r="D13" s="368">
        <f>SUM(D5:D12)</f>
        <v>483447</v>
      </c>
      <c r="E13" s="368">
        <f>SUM(E5:E12)</f>
        <v>450150</v>
      </c>
      <c r="F13" s="368">
        <f>SUM(F5:F12)</f>
        <v>456559.41</v>
      </c>
      <c r="G13" s="368">
        <f>SUM(G5:G12)</f>
        <v>449275</v>
      </c>
      <c r="H13" s="379">
        <f>SUM(H5:H12)</f>
        <v>406025</v>
      </c>
    </row>
    <row r="14" spans="1:8" ht="12" customHeight="1" x14ac:dyDescent="0.2">
      <c r="A14" s="425" t="s">
        <v>44</v>
      </c>
      <c r="B14" s="426"/>
      <c r="C14" s="203" t="s">
        <v>824</v>
      </c>
      <c r="D14" s="194">
        <v>94364</v>
      </c>
      <c r="E14" s="195">
        <v>51586</v>
      </c>
      <c r="F14" s="194">
        <v>64412</v>
      </c>
      <c r="G14" s="64">
        <v>94821</v>
      </c>
      <c r="H14" s="64">
        <v>69562</v>
      </c>
    </row>
    <row r="15" spans="1:8" ht="12" customHeight="1" x14ac:dyDescent="0.2">
      <c r="A15" s="425" t="s">
        <v>45</v>
      </c>
      <c r="B15" s="426"/>
      <c r="C15" s="203" t="s">
        <v>825</v>
      </c>
      <c r="D15" s="194">
        <v>29966</v>
      </c>
      <c r="E15" s="194">
        <v>15820</v>
      </c>
      <c r="F15" s="195">
        <v>18828</v>
      </c>
      <c r="G15" s="64">
        <v>27169</v>
      </c>
      <c r="H15" s="64">
        <v>24000</v>
      </c>
    </row>
    <row r="16" spans="1:8" ht="12" customHeight="1" x14ac:dyDescent="0.2">
      <c r="A16" s="425" t="s">
        <v>46</v>
      </c>
      <c r="B16" s="426"/>
      <c r="C16" s="203" t="s">
        <v>826</v>
      </c>
      <c r="D16" s="197">
        <v>1568</v>
      </c>
      <c r="E16" s="196">
        <v>0</v>
      </c>
      <c r="F16" s="196">
        <v>0</v>
      </c>
      <c r="G16" s="64">
        <v>17000</v>
      </c>
      <c r="H16" s="64">
        <v>10000</v>
      </c>
    </row>
    <row r="17" spans="1:8" ht="12" customHeight="1" x14ac:dyDescent="0.2">
      <c r="A17" s="425" t="s">
        <v>47</v>
      </c>
      <c r="B17" s="426"/>
      <c r="C17" s="203" t="s">
        <v>827</v>
      </c>
      <c r="D17" s="196">
        <v>594</v>
      </c>
      <c r="E17" s="194">
        <v>232</v>
      </c>
      <c r="F17" s="196">
        <v>275</v>
      </c>
      <c r="G17" s="64">
        <v>2000</v>
      </c>
      <c r="H17" s="64">
        <v>1000</v>
      </c>
    </row>
    <row r="18" spans="1:8" ht="12" customHeight="1" x14ac:dyDescent="0.2">
      <c r="A18" s="4"/>
      <c r="B18" s="5"/>
      <c r="C18" s="57" t="s">
        <v>743</v>
      </c>
      <c r="D18" s="149">
        <f>SUM(D14:D17)</f>
        <v>126492</v>
      </c>
      <c r="E18" s="151">
        <f>SUM(E14:E17)</f>
        <v>67638</v>
      </c>
      <c r="F18" s="149">
        <f>SUM(F14:F17)</f>
        <v>83515</v>
      </c>
      <c r="G18" s="149">
        <f>SUM(G14:G17)</f>
        <v>140990</v>
      </c>
      <c r="H18" s="344">
        <f>SUM(H14:H17)</f>
        <v>104562</v>
      </c>
    </row>
    <row r="19" spans="1:8" ht="12" customHeight="1" x14ac:dyDescent="0.2">
      <c r="A19" s="425" t="s">
        <v>48</v>
      </c>
      <c r="B19" s="426"/>
      <c r="C19" s="203" t="s">
        <v>828</v>
      </c>
      <c r="D19" s="195">
        <v>8324</v>
      </c>
      <c r="E19" s="195">
        <v>5873</v>
      </c>
      <c r="F19" s="194">
        <v>6995</v>
      </c>
      <c r="G19" s="64">
        <v>9000</v>
      </c>
      <c r="H19" s="64">
        <v>7200</v>
      </c>
    </row>
    <row r="20" spans="1:8" ht="12" customHeight="1" x14ac:dyDescent="0.2">
      <c r="A20" s="425" t="s">
        <v>49</v>
      </c>
      <c r="B20" s="426"/>
      <c r="C20" s="203" t="s">
        <v>829</v>
      </c>
      <c r="D20" s="197">
        <v>1947</v>
      </c>
      <c r="E20" s="196">
        <v>1368</v>
      </c>
      <c r="F20" s="195">
        <v>1616</v>
      </c>
      <c r="G20" s="64">
        <v>2000</v>
      </c>
      <c r="H20" s="64">
        <v>2000</v>
      </c>
    </row>
    <row r="21" spans="1:8" ht="12" customHeight="1" x14ac:dyDescent="0.2">
      <c r="A21" s="425" t="s">
        <v>50</v>
      </c>
      <c r="B21" s="426"/>
      <c r="C21" s="203" t="s">
        <v>830</v>
      </c>
      <c r="D21" s="196">
        <v>272</v>
      </c>
      <c r="E21" s="196">
        <v>1629</v>
      </c>
      <c r="F21" s="196">
        <v>1670</v>
      </c>
      <c r="G21" s="64">
        <v>500</v>
      </c>
      <c r="H21" s="64">
        <v>2300</v>
      </c>
    </row>
    <row r="22" spans="1:8" ht="12" customHeight="1" x14ac:dyDescent="0.2">
      <c r="A22" s="425" t="s">
        <v>51</v>
      </c>
      <c r="B22" s="426"/>
      <c r="C22" s="203" t="s">
        <v>831</v>
      </c>
      <c r="D22" s="196">
        <v>10445</v>
      </c>
      <c r="E22" s="194">
        <v>9841</v>
      </c>
      <c r="F22" s="3">
        <v>11809</v>
      </c>
      <c r="G22" s="64">
        <v>18975</v>
      </c>
      <c r="H22" s="64">
        <v>16500</v>
      </c>
    </row>
    <row r="23" spans="1:8" ht="12" customHeight="1" x14ac:dyDescent="0.2">
      <c r="A23" s="425" t="s">
        <v>52</v>
      </c>
      <c r="B23" s="426"/>
      <c r="C23" s="203" t="s">
        <v>832</v>
      </c>
      <c r="D23" s="195">
        <v>3607</v>
      </c>
      <c r="E23" s="195">
        <v>516</v>
      </c>
      <c r="F23" s="194">
        <v>516</v>
      </c>
      <c r="G23" s="64">
        <v>13364</v>
      </c>
      <c r="H23" s="64">
        <v>600</v>
      </c>
    </row>
    <row r="24" spans="1:8" ht="12" customHeight="1" x14ac:dyDescent="0.2">
      <c r="A24" s="425" t="s">
        <v>53</v>
      </c>
      <c r="B24" s="426"/>
      <c r="C24" s="203" t="s">
        <v>833</v>
      </c>
      <c r="D24" s="195">
        <v>7678</v>
      </c>
      <c r="E24" s="38">
        <v>5681</v>
      </c>
      <c r="F24" s="198">
        <v>6264</v>
      </c>
      <c r="G24" s="64">
        <v>8085</v>
      </c>
      <c r="H24" s="64">
        <v>8500</v>
      </c>
    </row>
    <row r="25" spans="1:8" ht="12" customHeight="1" x14ac:dyDescent="0.2">
      <c r="A25" s="425" t="s">
        <v>54</v>
      </c>
      <c r="B25" s="426"/>
      <c r="C25" s="203" t="s">
        <v>834</v>
      </c>
      <c r="D25" s="195">
        <v>2036</v>
      </c>
      <c r="E25" s="195">
        <v>225</v>
      </c>
      <c r="F25" s="195">
        <v>540</v>
      </c>
      <c r="G25" s="64">
        <v>5500</v>
      </c>
      <c r="H25" s="64">
        <v>5500</v>
      </c>
    </row>
    <row r="26" spans="1:8" ht="12" customHeight="1" x14ac:dyDescent="0.25">
      <c r="A26" s="425" t="s">
        <v>55</v>
      </c>
      <c r="B26" s="426"/>
      <c r="C26" s="278" t="s">
        <v>270</v>
      </c>
      <c r="D26" s="195">
        <v>3500</v>
      </c>
      <c r="E26" s="199">
        <v>0</v>
      </c>
      <c r="F26" s="194">
        <v>0</v>
      </c>
      <c r="G26" s="64">
        <v>3300</v>
      </c>
      <c r="H26" s="64">
        <v>4000</v>
      </c>
    </row>
    <row r="27" spans="1:8" ht="12" customHeight="1" x14ac:dyDescent="0.2">
      <c r="A27" s="425" t="s">
        <v>56</v>
      </c>
      <c r="B27" s="426"/>
      <c r="C27" s="203" t="s">
        <v>835</v>
      </c>
      <c r="D27" s="197">
        <v>1630</v>
      </c>
      <c r="E27" s="195">
        <v>384</v>
      </c>
      <c r="F27" s="194">
        <v>384</v>
      </c>
      <c r="G27" s="64">
        <v>1000</v>
      </c>
      <c r="H27" s="393">
        <v>1325</v>
      </c>
    </row>
    <row r="28" spans="1:8" ht="12" customHeight="1" x14ac:dyDescent="0.3">
      <c r="A28" s="4"/>
      <c r="B28" s="5"/>
      <c r="C28" s="57" t="s">
        <v>744</v>
      </c>
      <c r="D28" s="366">
        <f>SUM(D19:D27)</f>
        <v>39439</v>
      </c>
      <c r="E28" s="366">
        <f>SUM(E19:E27)</f>
        <v>25517</v>
      </c>
      <c r="F28" s="380">
        <f>SUM(F19:F27)</f>
        <v>29794</v>
      </c>
      <c r="G28" s="366">
        <f>SUM(G19:G27)</f>
        <v>61724</v>
      </c>
      <c r="H28" s="381">
        <f>SUM(H19:H27)</f>
        <v>47925</v>
      </c>
    </row>
    <row r="29" spans="1:8" ht="12" customHeight="1" x14ac:dyDescent="0.3">
      <c r="A29" s="4"/>
      <c r="B29" s="5"/>
      <c r="C29" s="57" t="s">
        <v>745</v>
      </c>
      <c r="D29" s="366">
        <f>SUM(D18,D28)</f>
        <v>165931</v>
      </c>
      <c r="E29" s="366">
        <f>SUM(E18,E28)</f>
        <v>93155</v>
      </c>
      <c r="F29" s="366">
        <f>SUM(F18,F28)</f>
        <v>113309</v>
      </c>
      <c r="G29" s="380">
        <f>SUM(G18,G28)</f>
        <v>202714</v>
      </c>
      <c r="H29" s="379">
        <f>SUM(H18,H28)</f>
        <v>152487</v>
      </c>
    </row>
    <row r="30" spans="1:8" ht="12" customHeight="1" x14ac:dyDescent="0.25">
      <c r="A30" s="432" t="s">
        <v>5</v>
      </c>
      <c r="B30" s="433"/>
      <c r="C30" s="203" t="s">
        <v>921</v>
      </c>
      <c r="D30" s="194">
        <v>0</v>
      </c>
      <c r="E30" s="199">
        <v>0</v>
      </c>
      <c r="F30" s="199" t="s">
        <v>262</v>
      </c>
      <c r="G30" s="64">
        <v>2500</v>
      </c>
      <c r="H30" s="64">
        <v>2500</v>
      </c>
    </row>
    <row r="31" spans="1:8" ht="12" customHeight="1" x14ac:dyDescent="0.2">
      <c r="A31" s="425" t="s">
        <v>57</v>
      </c>
      <c r="B31" s="426"/>
      <c r="C31" s="203" t="s">
        <v>836</v>
      </c>
      <c r="D31" s="196">
        <v>1317</v>
      </c>
      <c r="E31" s="196">
        <v>514</v>
      </c>
      <c r="F31" s="194">
        <v>1000</v>
      </c>
      <c r="G31" s="64">
        <v>1200</v>
      </c>
      <c r="H31" s="394">
        <v>1200</v>
      </c>
    </row>
    <row r="32" spans="1:8" ht="12" customHeight="1" x14ac:dyDescent="0.2">
      <c r="A32" s="425" t="s">
        <v>58</v>
      </c>
      <c r="B32" s="426"/>
      <c r="C32" s="203" t="s">
        <v>837</v>
      </c>
      <c r="D32" s="196">
        <v>754</v>
      </c>
      <c r="E32" s="196">
        <v>929</v>
      </c>
      <c r="F32" s="196">
        <v>783</v>
      </c>
      <c r="G32" s="64">
        <v>1100</v>
      </c>
      <c r="H32" s="64">
        <v>1200</v>
      </c>
    </row>
    <row r="33" spans="1:8" ht="12" customHeight="1" x14ac:dyDescent="0.2">
      <c r="A33" s="425" t="s">
        <v>59</v>
      </c>
      <c r="B33" s="426"/>
      <c r="C33" s="203" t="s">
        <v>838</v>
      </c>
      <c r="D33" s="196">
        <v>6865</v>
      </c>
      <c r="E33" s="195">
        <v>10497</v>
      </c>
      <c r="F33" s="194">
        <v>11100.77</v>
      </c>
      <c r="G33" s="64">
        <v>14000</v>
      </c>
      <c r="H33" s="64">
        <v>12000</v>
      </c>
    </row>
    <row r="34" spans="1:8" ht="12" customHeight="1" x14ac:dyDescent="0.2">
      <c r="A34" s="425" t="s">
        <v>60</v>
      </c>
      <c r="B34" s="426"/>
      <c r="C34" s="203" t="s">
        <v>839</v>
      </c>
      <c r="D34" s="195">
        <v>40011</v>
      </c>
      <c r="E34" s="196">
        <v>24631</v>
      </c>
      <c r="F34" s="195">
        <v>35183</v>
      </c>
      <c r="G34" s="64">
        <v>36000</v>
      </c>
      <c r="H34" s="64">
        <v>50000</v>
      </c>
    </row>
    <row r="35" spans="1:8" ht="12" customHeight="1" x14ac:dyDescent="0.2">
      <c r="A35" s="425" t="s">
        <v>61</v>
      </c>
      <c r="B35" s="426"/>
      <c r="C35" s="256" t="s">
        <v>30</v>
      </c>
      <c r="D35" s="196">
        <v>3824</v>
      </c>
      <c r="E35" s="196">
        <v>2356</v>
      </c>
      <c r="F35" s="196">
        <v>7500</v>
      </c>
      <c r="G35" s="64">
        <v>5000</v>
      </c>
      <c r="H35" s="64">
        <v>8000</v>
      </c>
    </row>
    <row r="36" spans="1:8" ht="12" customHeight="1" x14ac:dyDescent="0.2">
      <c r="A36" s="425" t="s">
        <v>62</v>
      </c>
      <c r="B36" s="426"/>
      <c r="C36" s="203" t="s">
        <v>840</v>
      </c>
      <c r="D36" s="195">
        <v>1259</v>
      </c>
      <c r="E36" s="193">
        <v>6048</v>
      </c>
      <c r="F36" s="195">
        <v>4800</v>
      </c>
      <c r="G36" s="64">
        <v>5000</v>
      </c>
      <c r="H36" s="64">
        <v>5000</v>
      </c>
    </row>
    <row r="37" spans="1:8" ht="12" customHeight="1" x14ac:dyDescent="0.2">
      <c r="A37" s="425" t="s">
        <v>63</v>
      </c>
      <c r="B37" s="426"/>
      <c r="C37" s="203" t="s">
        <v>841</v>
      </c>
      <c r="D37" s="195">
        <v>4496</v>
      </c>
      <c r="E37" s="197">
        <v>82</v>
      </c>
      <c r="F37" s="197">
        <v>1000</v>
      </c>
      <c r="G37" s="64">
        <v>5000</v>
      </c>
      <c r="H37" s="64">
        <v>2000</v>
      </c>
    </row>
    <row r="38" spans="1:8" ht="12" customHeight="1" x14ac:dyDescent="0.25">
      <c r="A38" s="425" t="s">
        <v>64</v>
      </c>
      <c r="B38" s="426"/>
      <c r="C38" s="203" t="s">
        <v>842</v>
      </c>
      <c r="D38" s="196">
        <v>28097</v>
      </c>
      <c r="E38" s="199">
        <v>27394</v>
      </c>
      <c r="F38" s="196">
        <v>30000</v>
      </c>
      <c r="G38" s="64">
        <v>36000</v>
      </c>
      <c r="H38" s="64">
        <v>36000</v>
      </c>
    </row>
    <row r="39" spans="1:8" ht="12" customHeight="1" x14ac:dyDescent="0.2">
      <c r="A39" s="425" t="s">
        <v>65</v>
      </c>
      <c r="B39" s="426"/>
      <c r="C39" s="203" t="s">
        <v>1038</v>
      </c>
      <c r="D39" s="194">
        <v>23488</v>
      </c>
      <c r="E39" s="194">
        <v>34885</v>
      </c>
      <c r="F39" s="194">
        <v>40000</v>
      </c>
      <c r="G39" s="64">
        <v>20000</v>
      </c>
      <c r="H39" s="64">
        <v>41000</v>
      </c>
    </row>
    <row r="40" spans="1:8" ht="12" customHeight="1" x14ac:dyDescent="0.2">
      <c r="A40" s="425" t="s">
        <v>66</v>
      </c>
      <c r="B40" s="426"/>
      <c r="C40" s="203" t="s">
        <v>843</v>
      </c>
      <c r="D40" s="196">
        <v>31660</v>
      </c>
      <c r="E40" s="195">
        <v>7735</v>
      </c>
      <c r="F40" s="195">
        <v>7235</v>
      </c>
      <c r="G40" s="64">
        <v>15500</v>
      </c>
      <c r="H40" s="64">
        <v>9000</v>
      </c>
    </row>
    <row r="41" spans="1:8" ht="12" customHeight="1" x14ac:dyDescent="0.2">
      <c r="A41" s="425" t="s">
        <v>67</v>
      </c>
      <c r="B41" s="426"/>
      <c r="C41" s="203" t="s">
        <v>844</v>
      </c>
      <c r="D41" s="196">
        <v>26961</v>
      </c>
      <c r="E41" s="196">
        <v>15420</v>
      </c>
      <c r="F41" s="195">
        <v>18465</v>
      </c>
      <c r="G41" s="64">
        <v>16900</v>
      </c>
      <c r="H41" s="64">
        <v>19000</v>
      </c>
    </row>
    <row r="42" spans="1:8" ht="12" customHeight="1" x14ac:dyDescent="0.2">
      <c r="A42" s="425" t="s">
        <v>68</v>
      </c>
      <c r="B42" s="426"/>
      <c r="C42" s="203" t="s">
        <v>845</v>
      </c>
      <c r="D42" s="196">
        <v>2674</v>
      </c>
      <c r="E42" s="196">
        <v>2211</v>
      </c>
      <c r="F42" s="195">
        <v>3061</v>
      </c>
      <c r="G42" s="64">
        <v>3500</v>
      </c>
      <c r="H42" s="64">
        <v>4000</v>
      </c>
    </row>
    <row r="43" spans="1:8" ht="12" customHeight="1" x14ac:dyDescent="0.2">
      <c r="A43" s="425" t="s">
        <v>69</v>
      </c>
      <c r="B43" s="426"/>
      <c r="C43" s="278" t="s">
        <v>31</v>
      </c>
      <c r="D43" s="196">
        <v>1399</v>
      </c>
      <c r="E43" s="195">
        <v>1813</v>
      </c>
      <c r="F43" s="195">
        <v>1700</v>
      </c>
      <c r="G43" s="64">
        <v>3000</v>
      </c>
      <c r="H43" s="64">
        <v>3000</v>
      </c>
    </row>
    <row r="44" spans="1:8" ht="12" customHeight="1" x14ac:dyDescent="0.2">
      <c r="A44" s="425" t="s">
        <v>70</v>
      </c>
      <c r="B44" s="426"/>
      <c r="C44" s="203" t="s">
        <v>846</v>
      </c>
      <c r="D44" s="196">
        <v>232</v>
      </c>
      <c r="E44" s="196">
        <v>481</v>
      </c>
      <c r="F44" s="196">
        <v>725</v>
      </c>
      <c r="G44" s="64">
        <v>550</v>
      </c>
      <c r="H44" s="64">
        <v>900</v>
      </c>
    </row>
    <row r="45" spans="1:8" ht="12" customHeight="1" x14ac:dyDescent="0.2">
      <c r="A45" s="425" t="s">
        <v>71</v>
      </c>
      <c r="B45" s="426"/>
      <c r="C45" s="256" t="s">
        <v>937</v>
      </c>
      <c r="D45" s="195">
        <v>0</v>
      </c>
      <c r="E45" s="197">
        <v>55</v>
      </c>
      <c r="F45" s="197">
        <v>120</v>
      </c>
      <c r="G45" s="64">
        <v>1100</v>
      </c>
      <c r="H45" s="64">
        <v>1100</v>
      </c>
    </row>
    <row r="46" spans="1:8" ht="12" customHeight="1" x14ac:dyDescent="0.2">
      <c r="A46" s="425" t="s">
        <v>72</v>
      </c>
      <c r="B46" s="426"/>
      <c r="C46" s="203" t="s">
        <v>847</v>
      </c>
      <c r="D46" s="205">
        <v>0</v>
      </c>
      <c r="E46" s="255">
        <v>435</v>
      </c>
      <c r="F46" s="195">
        <v>560</v>
      </c>
      <c r="G46" s="64">
        <v>1100</v>
      </c>
      <c r="H46" s="64">
        <v>1100</v>
      </c>
    </row>
    <row r="47" spans="1:8" ht="12" customHeight="1" x14ac:dyDescent="0.2">
      <c r="A47" s="425" t="s">
        <v>73</v>
      </c>
      <c r="B47" s="426"/>
      <c r="C47" s="203" t="s">
        <v>848</v>
      </c>
      <c r="D47" s="194">
        <v>4940</v>
      </c>
      <c r="E47" s="195">
        <v>3372</v>
      </c>
      <c r="F47" s="195">
        <v>4490</v>
      </c>
      <c r="G47" s="64">
        <v>6000</v>
      </c>
      <c r="H47" s="394">
        <v>5500</v>
      </c>
    </row>
    <row r="48" spans="1:8" ht="12" customHeight="1" x14ac:dyDescent="0.2">
      <c r="A48" s="425" t="s">
        <v>74</v>
      </c>
      <c r="B48" s="426"/>
      <c r="C48" s="203" t="s">
        <v>849</v>
      </c>
      <c r="D48" s="195">
        <v>4286</v>
      </c>
      <c r="E48" s="196">
        <v>2630</v>
      </c>
      <c r="F48" s="196">
        <v>4325</v>
      </c>
      <c r="G48" s="64">
        <v>6050</v>
      </c>
      <c r="H48" s="64">
        <v>5500</v>
      </c>
    </row>
    <row r="49" spans="1:8" ht="12" customHeight="1" x14ac:dyDescent="0.2">
      <c r="A49" s="425" t="s">
        <v>75</v>
      </c>
      <c r="B49" s="426"/>
      <c r="C49" s="203" t="s">
        <v>850</v>
      </c>
      <c r="D49" s="194">
        <v>990</v>
      </c>
      <c r="E49" s="195">
        <v>700</v>
      </c>
      <c r="F49" s="196">
        <v>888</v>
      </c>
      <c r="G49" s="64">
        <v>1300</v>
      </c>
      <c r="H49" s="64">
        <v>1500</v>
      </c>
    </row>
    <row r="50" spans="1:8" ht="12" customHeight="1" x14ac:dyDescent="0.2">
      <c r="A50" s="425" t="s">
        <v>76</v>
      </c>
      <c r="B50" s="426"/>
      <c r="C50" s="203" t="s">
        <v>851</v>
      </c>
      <c r="D50" s="194">
        <v>5426</v>
      </c>
      <c r="E50" s="196">
        <v>4067</v>
      </c>
      <c r="F50" s="194">
        <v>5183</v>
      </c>
      <c r="G50" s="64">
        <v>10200</v>
      </c>
      <c r="H50" s="64">
        <v>6000</v>
      </c>
    </row>
    <row r="51" spans="1:8" ht="12" customHeight="1" x14ac:dyDescent="0.2">
      <c r="A51" s="425" t="s">
        <v>77</v>
      </c>
      <c r="B51" s="426"/>
      <c r="C51" s="203" t="s">
        <v>852</v>
      </c>
      <c r="D51" s="195">
        <v>607</v>
      </c>
      <c r="E51" s="193">
        <v>500</v>
      </c>
      <c r="F51" s="195">
        <v>800</v>
      </c>
      <c r="G51" s="64">
        <v>1000</v>
      </c>
      <c r="H51" s="64">
        <v>1000</v>
      </c>
    </row>
    <row r="52" spans="1:8" ht="15.75" customHeight="1" x14ac:dyDescent="0.25">
      <c r="A52" s="429" t="s">
        <v>33</v>
      </c>
      <c r="B52" s="430"/>
      <c r="C52" s="122" t="s">
        <v>34</v>
      </c>
      <c r="D52" s="197">
        <v>0</v>
      </c>
      <c r="E52" s="206" t="s">
        <v>262</v>
      </c>
      <c r="F52" s="197" t="s">
        <v>853</v>
      </c>
      <c r="G52" s="64"/>
      <c r="H52" s="393"/>
    </row>
    <row r="53" spans="1:8" ht="12" customHeight="1" x14ac:dyDescent="0.3">
      <c r="A53" s="423"/>
      <c r="B53" s="424"/>
      <c r="C53" s="204" t="s">
        <v>35</v>
      </c>
      <c r="D53" s="382">
        <f>SUM(D30:D52)</f>
        <v>189286</v>
      </c>
      <c r="E53" s="382">
        <f>SUM(E30:E52)</f>
        <v>146755</v>
      </c>
      <c r="F53" s="382">
        <f>SUM(F30:F52)</f>
        <v>178918.77000000002</v>
      </c>
      <c r="G53" s="382">
        <f>SUM(G30:G52)</f>
        <v>192000</v>
      </c>
      <c r="H53" s="379">
        <f>SUM(H30:H52)</f>
        <v>216500</v>
      </c>
    </row>
    <row r="55" spans="1:8" ht="44.25" customHeight="1" x14ac:dyDescent="0.2"/>
    <row r="56" spans="1:8" ht="16.5" x14ac:dyDescent="0.25">
      <c r="A56" s="17" t="s">
        <v>6</v>
      </c>
      <c r="B56" s="17"/>
      <c r="C56" s="17"/>
      <c r="D56" s="2"/>
      <c r="E56" s="2"/>
      <c r="F56" s="2"/>
      <c r="G56" s="2"/>
      <c r="H56" s="2"/>
    </row>
    <row r="57" spans="1:8" ht="16.5" x14ac:dyDescent="0.25">
      <c r="A57" s="17" t="s">
        <v>8</v>
      </c>
      <c r="B57" s="17"/>
      <c r="C57" s="17"/>
      <c r="D57" s="2"/>
      <c r="E57" s="2"/>
      <c r="F57" s="2"/>
      <c r="G57" s="2"/>
      <c r="H57" s="2"/>
    </row>
    <row r="58" spans="1:8" ht="16.5" x14ac:dyDescent="0.25">
      <c r="A58" s="416" t="s">
        <v>1056</v>
      </c>
      <c r="B58" s="431"/>
      <c r="C58" s="431"/>
      <c r="D58" s="2"/>
      <c r="E58" s="2"/>
      <c r="F58" s="2"/>
      <c r="G58" s="2"/>
      <c r="H58" s="2"/>
    </row>
    <row r="59" spans="1:8" ht="51" x14ac:dyDescent="0.2">
      <c r="A59" s="427" t="s">
        <v>78</v>
      </c>
      <c r="B59" s="427"/>
      <c r="C59" s="427"/>
      <c r="D59" s="19" t="s">
        <v>1010</v>
      </c>
      <c r="E59" s="19" t="s">
        <v>1041</v>
      </c>
      <c r="F59" s="19" t="s">
        <v>1008</v>
      </c>
      <c r="G59" s="19" t="s">
        <v>1009</v>
      </c>
      <c r="H59" s="20" t="s">
        <v>1012</v>
      </c>
    </row>
    <row r="60" spans="1:8" ht="16.5" customHeight="1" x14ac:dyDescent="0.2">
      <c r="A60" s="428" t="s">
        <v>81</v>
      </c>
      <c r="B60" s="419"/>
      <c r="C60" s="282" t="s">
        <v>97</v>
      </c>
      <c r="D60" s="152" t="s">
        <v>262</v>
      </c>
      <c r="E60" s="153" t="s">
        <v>262</v>
      </c>
      <c r="F60" s="154" t="s">
        <v>262</v>
      </c>
      <c r="G60" s="64">
        <v>7500</v>
      </c>
      <c r="H60" s="64">
        <v>28000</v>
      </c>
    </row>
    <row r="61" spans="1:8" ht="13.5" customHeight="1" x14ac:dyDescent="0.2">
      <c r="A61" s="419" t="s">
        <v>84</v>
      </c>
      <c r="B61" s="419"/>
      <c r="C61" s="26" t="s">
        <v>85</v>
      </c>
      <c r="D61" s="26" t="s">
        <v>80</v>
      </c>
      <c r="E61" s="26" t="s">
        <v>80</v>
      </c>
      <c r="F61" s="26" t="s">
        <v>79</v>
      </c>
      <c r="G61" s="64"/>
      <c r="H61" s="64">
        <v>6000</v>
      </c>
    </row>
    <row r="62" spans="1:8" ht="13.5" customHeight="1" x14ac:dyDescent="0.2">
      <c r="A62" s="419" t="s">
        <v>86</v>
      </c>
      <c r="B62" s="419"/>
      <c r="C62" s="192" t="s">
        <v>938</v>
      </c>
      <c r="D62" s="26" t="s">
        <v>83</v>
      </c>
      <c r="E62" s="26" t="s">
        <v>87</v>
      </c>
      <c r="F62" s="26" t="s">
        <v>80</v>
      </c>
      <c r="G62" s="64"/>
      <c r="H62" s="64"/>
    </row>
    <row r="63" spans="1:8" ht="16.5" customHeight="1" x14ac:dyDescent="0.25">
      <c r="A63" s="420" t="s">
        <v>606</v>
      </c>
      <c r="B63" s="421"/>
      <c r="C63" s="27" t="s">
        <v>88</v>
      </c>
      <c r="D63" s="29">
        <v>0</v>
      </c>
      <c r="E63" s="29"/>
      <c r="F63" s="30"/>
      <c r="G63" s="64">
        <v>2061</v>
      </c>
      <c r="H63" s="64">
        <v>3038</v>
      </c>
    </row>
    <row r="64" spans="1:8" ht="13.5" customHeight="1" x14ac:dyDescent="0.2">
      <c r="A64" s="418"/>
      <c r="B64" s="418"/>
      <c r="C64" s="26" t="s">
        <v>939</v>
      </c>
      <c r="D64" s="26" t="s">
        <v>79</v>
      </c>
      <c r="E64" s="152" t="s">
        <v>263</v>
      </c>
      <c r="F64" s="26" t="s">
        <v>87</v>
      </c>
      <c r="G64" s="64"/>
      <c r="H64" s="64"/>
    </row>
    <row r="65" spans="1:8" ht="16.5" customHeight="1" x14ac:dyDescent="0.25">
      <c r="A65" s="422"/>
      <c r="B65" s="422"/>
      <c r="C65" s="29"/>
      <c r="D65" s="29"/>
      <c r="E65" s="29"/>
      <c r="F65" s="29"/>
      <c r="G65" s="64"/>
      <c r="H65" s="64"/>
    </row>
    <row r="66" spans="1:8" ht="27.75" customHeight="1" x14ac:dyDescent="0.2">
      <c r="A66" s="419" t="s">
        <v>89</v>
      </c>
      <c r="B66" s="419"/>
      <c r="C66" s="192" t="s">
        <v>996</v>
      </c>
      <c r="D66" s="26">
        <v>50000</v>
      </c>
      <c r="E66" s="26" t="s">
        <v>80</v>
      </c>
      <c r="F66" s="26">
        <v>25000</v>
      </c>
      <c r="G66" s="64">
        <v>25000</v>
      </c>
      <c r="H66" s="64"/>
    </row>
    <row r="67" spans="1:8" ht="27" customHeight="1" x14ac:dyDescent="0.25">
      <c r="A67" s="422"/>
      <c r="B67" s="422"/>
      <c r="C67" s="29" t="s">
        <v>997</v>
      </c>
      <c r="D67" s="29"/>
      <c r="E67" s="29"/>
      <c r="F67" s="29">
        <v>25000</v>
      </c>
      <c r="G67" s="64">
        <v>20000</v>
      </c>
      <c r="H67" s="64"/>
    </row>
    <row r="68" spans="1:8" ht="13.5" customHeight="1" x14ac:dyDescent="0.3">
      <c r="A68" s="422"/>
      <c r="B68" s="422"/>
      <c r="C68" s="27" t="s">
        <v>90</v>
      </c>
      <c r="D68" s="383">
        <f>SUM(D29,D53,D60,D66,D63)</f>
        <v>405217</v>
      </c>
      <c r="E68" s="383">
        <f>SUM(E29,E53,E60,E66,E63)</f>
        <v>239910</v>
      </c>
      <c r="F68" s="383">
        <f>SUM(F29,F53,F66:F67)</f>
        <v>342227.77</v>
      </c>
      <c r="G68" s="383">
        <f>SUM(F29,F53,F60,F66,F63)</f>
        <v>317227.77</v>
      </c>
      <c r="H68" s="358">
        <f>SUM(H29,H53,H60,H61,H63,H66,H67)</f>
        <v>406025</v>
      </c>
    </row>
    <row r="69" spans="1:8" ht="15.75" customHeight="1" x14ac:dyDescent="0.25">
      <c r="A69" s="422"/>
      <c r="B69" s="422"/>
      <c r="C69" s="29"/>
      <c r="D69" s="29"/>
      <c r="E69" s="29"/>
      <c r="F69" s="29"/>
      <c r="G69" s="29"/>
      <c r="H69" s="64"/>
    </row>
    <row r="70" spans="1:8" ht="13.5" customHeight="1" x14ac:dyDescent="0.2">
      <c r="A70" s="418"/>
      <c r="B70" s="418"/>
      <c r="C70" s="33" t="s">
        <v>91</v>
      </c>
      <c r="D70" s="175">
        <f>SUM(D13-D68)</f>
        <v>78230</v>
      </c>
      <c r="E70" s="175">
        <f>SUM(E13-E68)</f>
        <v>210240</v>
      </c>
      <c r="F70" s="175">
        <f>SUM(F13-F68)</f>
        <v>114331.63999999996</v>
      </c>
      <c r="G70" s="175">
        <f>SUM(G13-G68)</f>
        <v>132047.22999999998</v>
      </c>
      <c r="H70" s="345">
        <f>SUM(H13-H68)</f>
        <v>0</v>
      </c>
    </row>
    <row r="71" spans="1:8" ht="14.25" customHeight="1" x14ac:dyDescent="0.25">
      <c r="A71" s="412" t="s">
        <v>1011</v>
      </c>
      <c r="B71" s="413"/>
      <c r="C71" s="414"/>
      <c r="D71" s="319">
        <v>78230</v>
      </c>
      <c r="E71" s="32"/>
      <c r="F71" s="32"/>
      <c r="G71" s="34"/>
      <c r="H71" s="64"/>
    </row>
  </sheetData>
  <mergeCells count="63">
    <mergeCell ref="A10:B10"/>
    <mergeCell ref="A9:B9"/>
    <mergeCell ref="A6:B6"/>
    <mergeCell ref="A7:B7"/>
    <mergeCell ref="A4:C4"/>
    <mergeCell ref="A5:B5"/>
    <mergeCell ref="A8:B8"/>
    <mergeCell ref="A20:B20"/>
    <mergeCell ref="A21:B21"/>
    <mergeCell ref="A41:B41"/>
    <mergeCell ref="A42:B42"/>
    <mergeCell ref="A37:B37"/>
    <mergeCell ref="A38:B38"/>
    <mergeCell ref="A36:B36"/>
    <mergeCell ref="A34:B34"/>
    <mergeCell ref="A35:B35"/>
    <mergeCell ref="A27:B27"/>
    <mergeCell ref="A31:B31"/>
    <mergeCell ref="A22:B22"/>
    <mergeCell ref="A23:B23"/>
    <mergeCell ref="A24:B24"/>
    <mergeCell ref="A26:B26"/>
    <mergeCell ref="A25:B25"/>
    <mergeCell ref="A17:B17"/>
    <mergeCell ref="A19:B19"/>
    <mergeCell ref="A11:B11"/>
    <mergeCell ref="A14:B14"/>
    <mergeCell ref="A15:B15"/>
    <mergeCell ref="A16:B16"/>
    <mergeCell ref="A12:B12"/>
    <mergeCell ref="A46:B46"/>
    <mergeCell ref="A47:B47"/>
    <mergeCell ref="A32:B32"/>
    <mergeCell ref="A33:B33"/>
    <mergeCell ref="A30:B30"/>
    <mergeCell ref="A43:B43"/>
    <mergeCell ref="A44:B44"/>
    <mergeCell ref="A39:B39"/>
    <mergeCell ref="A40:B40"/>
    <mergeCell ref="A48:B48"/>
    <mergeCell ref="A49:B49"/>
    <mergeCell ref="A59:C59"/>
    <mergeCell ref="A60:B60"/>
    <mergeCell ref="A52:B52"/>
    <mergeCell ref="A50:B50"/>
    <mergeCell ref="A51:B51"/>
    <mergeCell ref="A58:C58"/>
    <mergeCell ref="A71:C71"/>
    <mergeCell ref="A1:H1"/>
    <mergeCell ref="A2:H2"/>
    <mergeCell ref="A3:H3"/>
    <mergeCell ref="A70:B70"/>
    <mergeCell ref="A62:B62"/>
    <mergeCell ref="A63:B63"/>
    <mergeCell ref="A64:B64"/>
    <mergeCell ref="A65:B65"/>
    <mergeCell ref="A66:B66"/>
    <mergeCell ref="A61:B61"/>
    <mergeCell ref="A53:B53"/>
    <mergeCell ref="A67:B67"/>
    <mergeCell ref="A68:B68"/>
    <mergeCell ref="A69:B69"/>
    <mergeCell ref="A45:B45"/>
  </mergeCells>
  <pageMargins left="0.75" right="0" top="0.25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2A63-FFB3-4C7B-9AF9-C4DEA5C0EE1E}">
  <dimension ref="A1:G130"/>
  <sheetViews>
    <sheetView topLeftCell="A67" zoomScale="129" zoomScaleNormal="129" workbookViewId="0">
      <selection activeCell="I122" sqref="I122"/>
    </sheetView>
  </sheetViews>
  <sheetFormatPr defaultRowHeight="15" x14ac:dyDescent="0.25"/>
  <cols>
    <col min="1" max="1" width="16.85546875" customWidth="1"/>
    <col min="2" max="2" width="20.7109375" style="25" customWidth="1"/>
  </cols>
  <sheetData>
    <row r="1" spans="1:7" s="38" customFormat="1" ht="17.25" customHeight="1" x14ac:dyDescent="0.25">
      <c r="A1" s="35" t="s">
        <v>6</v>
      </c>
      <c r="B1" s="36"/>
      <c r="C1" s="37"/>
      <c r="D1" s="37"/>
      <c r="E1" s="37"/>
      <c r="F1" s="37"/>
      <c r="G1" s="37"/>
    </row>
    <row r="2" spans="1:7" s="38" customFormat="1" ht="17.25" customHeight="1" x14ac:dyDescent="0.25">
      <c r="A2" s="35" t="s">
        <v>181</v>
      </c>
      <c r="B2" s="36"/>
      <c r="C2" s="37"/>
      <c r="D2" s="37"/>
      <c r="E2" s="37"/>
      <c r="F2" s="37"/>
      <c r="G2" s="37"/>
    </row>
    <row r="3" spans="1:7" s="38" customFormat="1" ht="17.25" customHeight="1" x14ac:dyDescent="0.25">
      <c r="A3" s="39" t="s">
        <v>1059</v>
      </c>
      <c r="B3" s="40"/>
      <c r="C3" s="37"/>
      <c r="D3" s="37"/>
      <c r="E3" s="37"/>
      <c r="F3" s="37"/>
      <c r="G3" s="37"/>
    </row>
    <row r="4" spans="1:7" s="38" customFormat="1" ht="49.5" customHeight="1" x14ac:dyDescent="0.2">
      <c r="A4" s="438" t="s">
        <v>141</v>
      </c>
      <c r="B4" s="438"/>
      <c r="C4" s="395" t="s">
        <v>1010</v>
      </c>
      <c r="D4" s="395" t="s">
        <v>1041</v>
      </c>
      <c r="E4" s="395" t="s">
        <v>1022</v>
      </c>
      <c r="F4" s="41" t="s">
        <v>1009</v>
      </c>
      <c r="G4" s="42" t="s">
        <v>1012</v>
      </c>
    </row>
    <row r="5" spans="1:7" s="38" customFormat="1" ht="10.5" customHeight="1" x14ac:dyDescent="0.2">
      <c r="A5" s="28" t="s">
        <v>142</v>
      </c>
      <c r="B5" s="43" t="s">
        <v>101</v>
      </c>
      <c r="C5" s="44">
        <v>19866</v>
      </c>
      <c r="D5" s="44">
        <v>27157</v>
      </c>
      <c r="E5" s="44">
        <v>27157</v>
      </c>
      <c r="F5" s="65">
        <v>35800</v>
      </c>
      <c r="G5" s="65">
        <v>31000</v>
      </c>
    </row>
    <row r="6" spans="1:7" s="38" customFormat="1" ht="10.5" customHeight="1" x14ac:dyDescent="0.2">
      <c r="A6" s="28" t="s">
        <v>143</v>
      </c>
      <c r="B6" s="166" t="s">
        <v>933</v>
      </c>
      <c r="C6" s="46">
        <v>150</v>
      </c>
      <c r="D6" s="46">
        <v>0</v>
      </c>
      <c r="E6" s="47">
        <v>0</v>
      </c>
      <c r="F6" s="65">
        <v>200</v>
      </c>
      <c r="G6" s="65">
        <v>200</v>
      </c>
    </row>
    <row r="7" spans="1:7" s="38" customFormat="1" ht="10.5" customHeight="1" x14ac:dyDescent="0.2">
      <c r="A7" s="28" t="s">
        <v>144</v>
      </c>
      <c r="B7" s="43" t="s">
        <v>103</v>
      </c>
      <c r="C7" s="48">
        <v>325</v>
      </c>
      <c r="D7" s="38">
        <v>323</v>
      </c>
      <c r="E7" s="48">
        <v>323</v>
      </c>
      <c r="F7" s="65">
        <v>4000</v>
      </c>
      <c r="G7" s="65">
        <v>4000</v>
      </c>
    </row>
    <row r="8" spans="1:7" s="38" customFormat="1" ht="10.5" customHeight="1" x14ac:dyDescent="0.2">
      <c r="A8" s="28" t="s">
        <v>145</v>
      </c>
      <c r="B8" s="43" t="s">
        <v>104</v>
      </c>
      <c r="C8" s="44">
        <v>0</v>
      </c>
      <c r="D8" s="155">
        <v>0</v>
      </c>
      <c r="E8" s="48">
        <v>0</v>
      </c>
      <c r="F8" s="65">
        <v>0</v>
      </c>
      <c r="G8" s="65">
        <v>0</v>
      </c>
    </row>
    <row r="9" spans="1:7" s="38" customFormat="1" ht="10.5" customHeight="1" x14ac:dyDescent="0.2">
      <c r="A9" s="28" t="s">
        <v>146</v>
      </c>
      <c r="B9" s="43" t="s">
        <v>105</v>
      </c>
      <c r="C9" s="47">
        <v>125</v>
      </c>
      <c r="D9" s="48">
        <v>0</v>
      </c>
      <c r="E9" s="47">
        <v>0</v>
      </c>
      <c r="F9" s="65">
        <v>1000</v>
      </c>
      <c r="G9" s="65">
        <v>1000</v>
      </c>
    </row>
    <row r="10" spans="1:7" s="38" customFormat="1" ht="10.5" customHeight="1" x14ac:dyDescent="0.2">
      <c r="A10" s="28" t="s">
        <v>147</v>
      </c>
      <c r="B10" s="43" t="s">
        <v>107</v>
      </c>
      <c r="C10" s="156" t="s">
        <v>262</v>
      </c>
      <c r="D10" s="159" t="s">
        <v>262</v>
      </c>
      <c r="E10" s="158" t="s">
        <v>262</v>
      </c>
      <c r="F10" s="65">
        <v>0</v>
      </c>
      <c r="G10" s="65"/>
    </row>
    <row r="11" spans="1:7" s="38" customFormat="1" ht="10.5" customHeight="1" x14ac:dyDescent="0.2">
      <c r="A11" s="38" t="s">
        <v>1004</v>
      </c>
      <c r="B11" s="38" t="s">
        <v>1005</v>
      </c>
      <c r="C11" s="234"/>
      <c r="D11" s="38">
        <v>1030</v>
      </c>
      <c r="E11" s="234">
        <v>1030</v>
      </c>
      <c r="F11" s="392">
        <v>1200</v>
      </c>
      <c r="G11" s="65">
        <v>1200</v>
      </c>
    </row>
    <row r="12" spans="1:7" s="38" customFormat="1" ht="10.5" customHeight="1" x14ac:dyDescent="0.25">
      <c r="A12" s="49"/>
      <c r="B12" s="157" t="s">
        <v>266</v>
      </c>
      <c r="C12" s="372">
        <f>SUM(C5:C11)</f>
        <v>20466</v>
      </c>
      <c r="D12" s="372">
        <f>SUM(D5:D11)</f>
        <v>28510</v>
      </c>
      <c r="E12" s="372">
        <f>SUM(E5:E11)</f>
        <v>28510</v>
      </c>
      <c r="F12" s="372">
        <f>SUM(F5:F11)</f>
        <v>42200</v>
      </c>
      <c r="G12" s="357">
        <f>SUM(G5:G11)</f>
        <v>37400</v>
      </c>
    </row>
    <row r="13" spans="1:7" s="38" customFormat="1" ht="10.5" customHeight="1" x14ac:dyDescent="0.2">
      <c r="A13" s="28" t="s">
        <v>148</v>
      </c>
      <c r="B13" s="43" t="s">
        <v>108</v>
      </c>
      <c r="C13" s="45">
        <v>8759</v>
      </c>
      <c r="D13" s="45">
        <v>5385</v>
      </c>
      <c r="E13" s="45">
        <v>6397</v>
      </c>
      <c r="F13" s="65">
        <v>9000</v>
      </c>
      <c r="G13" s="65">
        <v>8050</v>
      </c>
    </row>
    <row r="14" spans="1:7" s="38" customFormat="1" ht="10.5" customHeight="1" x14ac:dyDescent="0.2">
      <c r="A14" s="28" t="s">
        <v>149</v>
      </c>
      <c r="B14" s="43" t="s">
        <v>109</v>
      </c>
      <c r="C14" s="159" t="s">
        <v>262</v>
      </c>
      <c r="D14" s="47" t="s">
        <v>262</v>
      </c>
      <c r="E14" s="65"/>
      <c r="F14" s="65">
        <v>2000</v>
      </c>
      <c r="G14" s="65">
        <v>2000</v>
      </c>
    </row>
    <row r="15" spans="1:7" s="38" customFormat="1" ht="10.5" customHeight="1" x14ac:dyDescent="0.2">
      <c r="A15" s="28" t="s">
        <v>150</v>
      </c>
      <c r="B15" s="43" t="s">
        <v>110</v>
      </c>
      <c r="C15" s="156" t="s">
        <v>262</v>
      </c>
      <c r="D15" s="156" t="s">
        <v>262</v>
      </c>
      <c r="F15" s="65">
        <v>500</v>
      </c>
      <c r="G15" s="342">
        <v>500</v>
      </c>
    </row>
    <row r="16" spans="1:7" s="38" customFormat="1" ht="10.5" customHeight="1" x14ac:dyDescent="0.2">
      <c r="A16" s="28" t="s">
        <v>151</v>
      </c>
      <c r="B16" s="43" t="s">
        <v>112</v>
      </c>
      <c r="C16" s="47">
        <v>0</v>
      </c>
      <c r="D16" s="155">
        <v>0</v>
      </c>
      <c r="E16" s="276">
        <v>0</v>
      </c>
      <c r="F16" s="65">
        <v>100</v>
      </c>
      <c r="G16" s="65">
        <v>100</v>
      </c>
    </row>
    <row r="17" spans="1:7" s="38" customFormat="1" ht="10.5" customHeight="1" x14ac:dyDescent="0.25">
      <c r="A17" s="49"/>
      <c r="B17" s="50" t="s">
        <v>750</v>
      </c>
      <c r="C17" s="372">
        <f>SUM(C13,C16)</f>
        <v>8759</v>
      </c>
      <c r="D17" s="366">
        <v>6427</v>
      </c>
      <c r="E17" s="366">
        <f>SUM(E13:E16)</f>
        <v>6397</v>
      </c>
      <c r="F17" s="357">
        <f>SUM(F13:F16)</f>
        <v>11600</v>
      </c>
      <c r="G17" s="346">
        <f>SUM(G13:G16)</f>
        <v>10650</v>
      </c>
    </row>
    <row r="18" spans="1:7" s="38" customFormat="1" ht="10.5" customHeight="1" x14ac:dyDescent="0.2">
      <c r="A18" s="28" t="s">
        <v>152</v>
      </c>
      <c r="B18" s="43" t="s">
        <v>113</v>
      </c>
      <c r="C18" s="46">
        <v>575</v>
      </c>
      <c r="D18" s="46">
        <v>438</v>
      </c>
      <c r="E18" s="275">
        <v>460</v>
      </c>
      <c r="F18" s="65">
        <v>550</v>
      </c>
      <c r="G18" s="65">
        <v>550</v>
      </c>
    </row>
    <row r="19" spans="1:7" s="38" customFormat="1" ht="10.5" customHeight="1" x14ac:dyDescent="0.2">
      <c r="A19" s="28" t="s">
        <v>153</v>
      </c>
      <c r="B19" s="43" t="s">
        <v>114</v>
      </c>
      <c r="C19" s="54">
        <v>134</v>
      </c>
      <c r="D19" s="46">
        <v>102</v>
      </c>
      <c r="E19" s="46">
        <v>109</v>
      </c>
      <c r="F19" s="65">
        <v>150</v>
      </c>
      <c r="G19" s="65">
        <v>150</v>
      </c>
    </row>
    <row r="20" spans="1:7" s="38" customFormat="1" ht="10.5" customHeight="1" x14ac:dyDescent="0.2">
      <c r="A20" s="28" t="s">
        <v>154</v>
      </c>
      <c r="B20" s="43" t="s">
        <v>115</v>
      </c>
      <c r="C20" s="46">
        <v>19</v>
      </c>
      <c r="D20" s="46">
        <v>99</v>
      </c>
      <c r="E20" s="46">
        <v>140</v>
      </c>
      <c r="F20" s="65">
        <v>30</v>
      </c>
      <c r="G20" s="65">
        <v>160</v>
      </c>
    </row>
    <row r="21" spans="1:7" s="38" customFormat="1" ht="10.5" customHeight="1" x14ac:dyDescent="0.2">
      <c r="A21" s="28" t="s">
        <v>155</v>
      </c>
      <c r="B21" s="43" t="s">
        <v>116</v>
      </c>
      <c r="C21" s="46">
        <v>-80</v>
      </c>
      <c r="D21" s="46">
        <v>0</v>
      </c>
      <c r="E21" s="171" t="s">
        <v>1026</v>
      </c>
      <c r="F21" s="65" t="s">
        <v>1026</v>
      </c>
      <c r="G21" s="65" t="s">
        <v>1026</v>
      </c>
    </row>
    <row r="22" spans="1:7" s="38" customFormat="1" ht="10.5" customHeight="1" x14ac:dyDescent="0.2">
      <c r="A22" s="28" t="s">
        <v>156</v>
      </c>
      <c r="B22" s="43" t="s">
        <v>117</v>
      </c>
      <c r="C22" s="161">
        <v>0</v>
      </c>
      <c r="D22" s="47">
        <v>500</v>
      </c>
      <c r="E22" s="55">
        <v>500</v>
      </c>
      <c r="F22" s="65">
        <v>1913</v>
      </c>
      <c r="G22" s="65">
        <v>700</v>
      </c>
    </row>
    <row r="23" spans="1:7" s="38" customFormat="1" ht="10.5" customHeight="1" x14ac:dyDescent="0.2">
      <c r="A23" s="28" t="s">
        <v>157</v>
      </c>
      <c r="B23" s="43" t="s">
        <v>118</v>
      </c>
      <c r="C23" s="46">
        <v>484</v>
      </c>
      <c r="D23" s="46">
        <v>426</v>
      </c>
      <c r="E23" s="46">
        <v>510</v>
      </c>
      <c r="F23" s="65">
        <v>440</v>
      </c>
      <c r="G23" s="65">
        <v>550</v>
      </c>
    </row>
    <row r="24" spans="1:7" s="38" customFormat="1" ht="10.5" customHeight="1" x14ac:dyDescent="0.2">
      <c r="A24" s="28" t="s">
        <v>158</v>
      </c>
      <c r="B24" s="43" t="s">
        <v>119</v>
      </c>
      <c r="C24" s="155" t="s">
        <v>262</v>
      </c>
      <c r="D24" s="155">
        <v>0</v>
      </c>
      <c r="E24" s="160">
        <v>0</v>
      </c>
      <c r="F24" s="65"/>
      <c r="G24" s="65"/>
    </row>
    <row r="25" spans="1:7" s="38" customFormat="1" ht="10.5" customHeight="1" x14ac:dyDescent="0.2">
      <c r="A25" s="28" t="s">
        <v>159</v>
      </c>
      <c r="B25" s="43" t="s">
        <v>120</v>
      </c>
      <c r="C25" s="156" t="s">
        <v>262</v>
      </c>
      <c r="D25" s="158">
        <v>0</v>
      </c>
      <c r="E25" s="55">
        <v>0</v>
      </c>
      <c r="F25" s="65"/>
      <c r="G25" s="65"/>
    </row>
    <row r="26" spans="1:7" s="38" customFormat="1" ht="10.5" customHeight="1" x14ac:dyDescent="0.25">
      <c r="A26" s="49"/>
      <c r="B26" s="43" t="s">
        <v>121</v>
      </c>
      <c r="C26" s="373">
        <f>SUM(C18:C25)</f>
        <v>1132</v>
      </c>
      <c r="D26" s="373">
        <f>SUM(D18:D25)</f>
        <v>1565</v>
      </c>
      <c r="E26" s="373">
        <f>SUM(E18:E25)</f>
        <v>1719</v>
      </c>
      <c r="F26" s="243">
        <v>1500</v>
      </c>
      <c r="G26" s="346">
        <f>SUM(G18:G25)</f>
        <v>2110</v>
      </c>
    </row>
    <row r="27" spans="1:7" s="38" customFormat="1" ht="10.5" customHeight="1" x14ac:dyDescent="0.25">
      <c r="A27" s="49"/>
      <c r="B27" s="52"/>
      <c r="C27" s="165"/>
      <c r="D27" s="165"/>
      <c r="E27" s="165"/>
      <c r="F27" s="65"/>
      <c r="G27" s="65"/>
    </row>
    <row r="28" spans="1:7" s="38" customFormat="1" ht="10.5" customHeight="1" x14ac:dyDescent="0.25">
      <c r="A28" s="49"/>
      <c r="B28" s="50" t="s">
        <v>746</v>
      </c>
      <c r="C28" s="372">
        <f>SUM(C17,C26)</f>
        <v>9891</v>
      </c>
      <c r="D28" s="372">
        <f>SUM(D17,D26)</f>
        <v>7992</v>
      </c>
      <c r="E28" s="372">
        <f>SUM(E17,E26)</f>
        <v>8116</v>
      </c>
      <c r="F28" s="372">
        <f>SUM(F17,F26)</f>
        <v>13100</v>
      </c>
      <c r="G28" s="530">
        <f>SUM(G17,G26)</f>
        <v>12760</v>
      </c>
    </row>
    <row r="29" spans="1:7" s="38" customFormat="1" ht="10.5" customHeight="1" x14ac:dyDescent="0.25">
      <c r="A29" s="49"/>
      <c r="B29" s="52"/>
      <c r="C29" s="53"/>
      <c r="D29" s="53"/>
      <c r="E29" s="53"/>
      <c r="F29" s="53"/>
      <c r="G29" s="65"/>
    </row>
    <row r="30" spans="1:7" s="38" customFormat="1" ht="10.5" customHeight="1" x14ac:dyDescent="0.2">
      <c r="A30" s="28" t="s">
        <v>160</v>
      </c>
      <c r="B30" s="43" t="s">
        <v>122</v>
      </c>
      <c r="C30" s="161">
        <v>1451</v>
      </c>
      <c r="D30" s="46">
        <v>458</v>
      </c>
      <c r="E30" s="46">
        <v>1700</v>
      </c>
      <c r="F30" s="65">
        <v>3740</v>
      </c>
      <c r="G30" s="65">
        <v>2000</v>
      </c>
    </row>
    <row r="31" spans="1:7" s="38" customFormat="1" ht="10.5" customHeight="1" x14ac:dyDescent="0.2">
      <c r="A31" s="28" t="s">
        <v>161</v>
      </c>
      <c r="B31" s="43" t="s">
        <v>123</v>
      </c>
      <c r="C31" s="46">
        <v>445</v>
      </c>
      <c r="D31" s="161">
        <v>223</v>
      </c>
      <c r="E31" s="46" t="s">
        <v>262</v>
      </c>
      <c r="F31" s="65">
        <v>400</v>
      </c>
      <c r="G31" s="342">
        <v>400</v>
      </c>
    </row>
    <row r="32" spans="1:7" s="38" customFormat="1" ht="10.5" customHeight="1" x14ac:dyDescent="0.2">
      <c r="A32" s="28" t="s">
        <v>162</v>
      </c>
      <c r="B32" s="43" t="s">
        <v>124</v>
      </c>
      <c r="C32" s="46">
        <v>3536</v>
      </c>
      <c r="D32" s="46">
        <v>8181</v>
      </c>
      <c r="E32" s="46">
        <v>8181</v>
      </c>
      <c r="F32" s="65">
        <v>3500</v>
      </c>
      <c r="G32" s="65">
        <v>9000</v>
      </c>
    </row>
    <row r="33" spans="1:7" s="38" customFormat="1" ht="10.5" customHeight="1" x14ac:dyDescent="0.2">
      <c r="A33" s="28" t="s">
        <v>163</v>
      </c>
      <c r="B33" s="43" t="s">
        <v>125</v>
      </c>
      <c r="C33" s="46">
        <v>230</v>
      </c>
      <c r="D33" s="46">
        <v>593</v>
      </c>
      <c r="E33" s="46">
        <v>700</v>
      </c>
      <c r="F33" s="65">
        <v>550</v>
      </c>
      <c r="G33" s="65">
        <v>700</v>
      </c>
    </row>
    <row r="34" spans="1:7" s="38" customFormat="1" ht="10.5" customHeight="1" x14ac:dyDescent="0.2">
      <c r="A34" s="28" t="s">
        <v>164</v>
      </c>
      <c r="B34" s="43" t="s">
        <v>126</v>
      </c>
      <c r="C34" s="161">
        <v>0</v>
      </c>
      <c r="D34" s="162">
        <v>0</v>
      </c>
      <c r="E34" s="161"/>
      <c r="F34" s="65">
        <v>220</v>
      </c>
      <c r="G34" s="65"/>
    </row>
    <row r="35" spans="1:7" s="38" customFormat="1" ht="10.5" customHeight="1" x14ac:dyDescent="0.2">
      <c r="A35" s="28" t="s">
        <v>165</v>
      </c>
      <c r="B35" s="176" t="s">
        <v>934</v>
      </c>
      <c r="C35" s="161">
        <v>0</v>
      </c>
      <c r="D35" s="162">
        <v>0</v>
      </c>
      <c r="E35" s="163" t="s">
        <v>262</v>
      </c>
      <c r="F35" s="65">
        <v>330</v>
      </c>
      <c r="G35" s="65">
        <v>300</v>
      </c>
    </row>
    <row r="36" spans="1:7" s="38" customFormat="1" ht="10.5" customHeight="1" x14ac:dyDescent="0.2">
      <c r="A36" s="28" t="s">
        <v>166</v>
      </c>
      <c r="B36" s="43" t="s">
        <v>935</v>
      </c>
      <c r="C36" s="163">
        <v>0</v>
      </c>
      <c r="D36" s="161">
        <v>207</v>
      </c>
      <c r="E36" s="161">
        <v>350</v>
      </c>
      <c r="F36" s="65">
        <v>500</v>
      </c>
      <c r="G36" s="65">
        <v>540</v>
      </c>
    </row>
    <row r="37" spans="1:7" s="38" customFormat="1" ht="10.5" customHeight="1" x14ac:dyDescent="0.2">
      <c r="A37" s="28" t="s">
        <v>167</v>
      </c>
      <c r="B37" s="43" t="s">
        <v>127</v>
      </c>
      <c r="C37" s="46">
        <v>8</v>
      </c>
      <c r="D37" s="163">
        <v>0</v>
      </c>
      <c r="E37" s="162">
        <v>100</v>
      </c>
      <c r="F37" s="65">
        <v>1100</v>
      </c>
      <c r="G37" s="65">
        <v>1000</v>
      </c>
    </row>
    <row r="38" spans="1:7" s="38" customFormat="1" ht="10.5" customHeight="1" x14ac:dyDescent="0.2">
      <c r="A38" s="28" t="s">
        <v>168</v>
      </c>
      <c r="B38" s="43" t="s">
        <v>128</v>
      </c>
      <c r="C38" s="48">
        <v>3280</v>
      </c>
      <c r="D38" s="48">
        <v>2345</v>
      </c>
      <c r="E38" s="46">
        <v>3097</v>
      </c>
      <c r="F38" s="65">
        <v>3600</v>
      </c>
      <c r="G38" s="65">
        <v>3400</v>
      </c>
    </row>
    <row r="39" spans="1:7" s="38" customFormat="1" ht="10.5" customHeight="1" x14ac:dyDescent="0.2">
      <c r="A39" s="28" t="s">
        <v>169</v>
      </c>
      <c r="B39" s="43" t="s">
        <v>129</v>
      </c>
      <c r="C39" s="48">
        <v>4504</v>
      </c>
      <c r="D39" s="46">
        <v>2806</v>
      </c>
      <c r="E39" s="46">
        <v>4733</v>
      </c>
      <c r="F39" s="65">
        <v>4840</v>
      </c>
      <c r="G39" s="65">
        <v>4800</v>
      </c>
    </row>
    <row r="40" spans="1:7" s="38" customFormat="1" ht="10.5" customHeight="1" x14ac:dyDescent="0.2">
      <c r="A40" s="28" t="s">
        <v>170</v>
      </c>
      <c r="B40" s="43" t="s">
        <v>130</v>
      </c>
      <c r="C40" s="46">
        <v>1373</v>
      </c>
      <c r="D40" s="46">
        <v>841</v>
      </c>
      <c r="E40" s="46">
        <v>1697</v>
      </c>
      <c r="F40" s="65">
        <v>1500</v>
      </c>
      <c r="G40" s="65">
        <v>1600</v>
      </c>
    </row>
    <row r="41" spans="1:7" s="38" customFormat="1" ht="10.5" customHeight="1" x14ac:dyDescent="0.2">
      <c r="A41" s="28" t="s">
        <v>171</v>
      </c>
      <c r="B41" s="43" t="s">
        <v>131</v>
      </c>
      <c r="C41" s="161">
        <v>0</v>
      </c>
      <c r="D41" s="161">
        <v>0</v>
      </c>
      <c r="E41" s="161" t="s">
        <v>102</v>
      </c>
      <c r="F41" s="65">
        <v>100</v>
      </c>
      <c r="G41" s="65">
        <v>100</v>
      </c>
    </row>
    <row r="42" spans="1:7" s="38" customFormat="1" ht="10.5" customHeight="1" x14ac:dyDescent="0.2">
      <c r="A42" s="28" t="s">
        <v>172</v>
      </c>
      <c r="B42" s="43" t="s">
        <v>132</v>
      </c>
      <c r="C42" s="164">
        <v>0</v>
      </c>
      <c r="D42" s="161">
        <v>0</v>
      </c>
      <c r="E42" s="161">
        <v>100</v>
      </c>
      <c r="F42" s="65">
        <v>500</v>
      </c>
      <c r="G42" s="65">
        <v>400</v>
      </c>
    </row>
    <row r="43" spans="1:7" s="38" customFormat="1" ht="10.5" customHeight="1" x14ac:dyDescent="0.25">
      <c r="A43" s="49"/>
      <c r="B43" s="52"/>
      <c r="C43" s="165"/>
      <c r="D43" s="165"/>
      <c r="E43" s="165"/>
      <c r="F43" s="65"/>
      <c r="G43" s="65"/>
    </row>
    <row r="44" spans="1:7" s="38" customFormat="1" ht="10.5" customHeight="1" x14ac:dyDescent="0.25">
      <c r="A44" s="49"/>
      <c r="B44" s="50" t="s">
        <v>747</v>
      </c>
      <c r="C44" s="374">
        <f>SUM(C30:C42)</f>
        <v>14827</v>
      </c>
      <c r="D44" s="367">
        <f>SUM(D30:D42)</f>
        <v>15654</v>
      </c>
      <c r="E44" s="374">
        <f>SUM(E30:E42)</f>
        <v>20658</v>
      </c>
      <c r="F44" s="357">
        <f>SUM(F30:F43)</f>
        <v>20880</v>
      </c>
      <c r="G44" s="65">
        <f>SUM(G30:G43)</f>
        <v>24240</v>
      </c>
    </row>
    <row r="45" spans="1:7" s="38" customFormat="1" ht="10.5" customHeight="1" x14ac:dyDescent="0.25">
      <c r="A45" s="49"/>
      <c r="B45" s="52"/>
      <c r="C45" s="53"/>
      <c r="D45" s="53"/>
      <c r="E45" s="53"/>
      <c r="F45" s="65"/>
      <c r="G45" s="65"/>
    </row>
    <row r="46" spans="1:7" s="38" customFormat="1" ht="10.5" customHeight="1" x14ac:dyDescent="0.2">
      <c r="A46" s="28" t="s">
        <v>173</v>
      </c>
      <c r="B46" s="43" t="s">
        <v>133</v>
      </c>
      <c r="C46" s="55">
        <v>0</v>
      </c>
      <c r="D46" s="47" t="s">
        <v>111</v>
      </c>
      <c r="E46" s="47">
        <v>0</v>
      </c>
      <c r="F46" s="65">
        <v>60000</v>
      </c>
      <c r="G46" s="65"/>
    </row>
    <row r="47" spans="1:7" s="38" customFormat="1" ht="10.5" customHeight="1" x14ac:dyDescent="0.2">
      <c r="A47" s="28" t="s">
        <v>174</v>
      </c>
      <c r="B47" s="43" t="s">
        <v>134</v>
      </c>
      <c r="C47" s="47" t="s">
        <v>106</v>
      </c>
      <c r="D47" s="47" t="s">
        <v>106</v>
      </c>
      <c r="E47" s="47" t="s">
        <v>102</v>
      </c>
      <c r="F47" s="65"/>
      <c r="G47" s="65"/>
    </row>
    <row r="48" spans="1:7" s="38" customFormat="1" ht="10.5" customHeight="1" x14ac:dyDescent="0.2">
      <c r="A48" s="28" t="s">
        <v>175</v>
      </c>
      <c r="B48" s="43" t="s">
        <v>135</v>
      </c>
      <c r="C48" s="47" t="s">
        <v>111</v>
      </c>
      <c r="D48" s="55"/>
      <c r="E48" s="55"/>
      <c r="F48" s="65"/>
      <c r="G48" s="65"/>
    </row>
    <row r="49" spans="1:7" s="38" customFormat="1" ht="10.5" customHeight="1" x14ac:dyDescent="0.25">
      <c r="A49" s="57" t="s">
        <v>176</v>
      </c>
      <c r="B49" s="50" t="s">
        <v>177</v>
      </c>
      <c r="C49" s="53"/>
      <c r="D49" s="53"/>
      <c r="E49" s="53"/>
      <c r="F49" s="65">
        <v>5000</v>
      </c>
      <c r="G49" s="65">
        <v>400</v>
      </c>
    </row>
    <row r="50" spans="1:7" s="38" customFormat="1" ht="10.5" customHeight="1" x14ac:dyDescent="0.2">
      <c r="A50" s="58"/>
      <c r="B50" s="43" t="s">
        <v>136</v>
      </c>
      <c r="C50" s="47" t="s">
        <v>111</v>
      </c>
      <c r="D50" s="47" t="s">
        <v>102</v>
      </c>
      <c r="E50" s="47" t="s">
        <v>102</v>
      </c>
      <c r="F50" s="65">
        <v>66000</v>
      </c>
      <c r="G50" s="65">
        <f>SUM(G46:G49)</f>
        <v>400</v>
      </c>
    </row>
    <row r="51" spans="1:7" s="38" customFormat="1" ht="10.5" customHeight="1" x14ac:dyDescent="0.2">
      <c r="A51" s="58"/>
      <c r="B51" s="59"/>
      <c r="C51" s="55"/>
      <c r="D51" s="55"/>
      <c r="E51" s="47" t="s">
        <v>82</v>
      </c>
      <c r="F51" s="65"/>
      <c r="G51" s="65"/>
    </row>
    <row r="52" spans="1:7" s="38" customFormat="1" ht="10.5" customHeight="1" x14ac:dyDescent="0.2">
      <c r="A52" s="28" t="s">
        <v>178</v>
      </c>
      <c r="B52" s="43" t="s">
        <v>137</v>
      </c>
      <c r="C52" s="47" t="s">
        <v>111</v>
      </c>
      <c r="D52" s="47" t="s">
        <v>102</v>
      </c>
      <c r="E52" s="55"/>
      <c r="F52" s="65"/>
      <c r="G52" s="65"/>
    </row>
    <row r="53" spans="1:7" s="38" customFormat="1" ht="10.5" customHeight="1" x14ac:dyDescent="0.25">
      <c r="A53" s="49"/>
      <c r="B53" s="52"/>
      <c r="C53" s="53"/>
      <c r="D53" s="53"/>
      <c r="E53" s="53"/>
      <c r="F53" s="65"/>
      <c r="G53" s="65"/>
    </row>
    <row r="54" spans="1:7" s="38" customFormat="1" ht="10.5" customHeight="1" x14ac:dyDescent="0.25">
      <c r="A54" s="49"/>
      <c r="B54" s="50" t="s">
        <v>179</v>
      </c>
      <c r="C54" s="372">
        <f>SUM(C28,C44,C46,C49,C52)</f>
        <v>24718</v>
      </c>
      <c r="D54" s="372">
        <f>SUM(D28,D44,D46,D49,D52)</f>
        <v>23646</v>
      </c>
      <c r="E54" s="372">
        <f>SUM(E28,E44,E46,E49,E52)</f>
        <v>28774</v>
      </c>
      <c r="F54" s="243">
        <f>SUM(F28,F44,F46,F49,H54,F52)</f>
        <v>98980</v>
      </c>
      <c r="G54" s="243">
        <f>SUM(G28,G44,G50,G52)</f>
        <v>37400</v>
      </c>
    </row>
    <row r="55" spans="1:7" s="38" customFormat="1" ht="10.5" customHeight="1" x14ac:dyDescent="0.25">
      <c r="A55" s="49"/>
      <c r="B55" s="52"/>
      <c r="C55" s="53"/>
      <c r="D55" s="53"/>
      <c r="E55" s="53"/>
      <c r="F55" s="65"/>
      <c r="G55" s="65"/>
    </row>
    <row r="56" spans="1:7" s="38" customFormat="1" ht="10.5" customHeight="1" x14ac:dyDescent="0.25">
      <c r="A56" s="58"/>
      <c r="B56" s="60" t="s">
        <v>180</v>
      </c>
      <c r="C56" s="268">
        <f>SUM(C12-C54)</f>
        <v>-4252</v>
      </c>
      <c r="D56" s="268">
        <f>SUM(D12-D54)</f>
        <v>4864</v>
      </c>
      <c r="E56" s="268">
        <f>SUM(E12-E54)</f>
        <v>-264</v>
      </c>
      <c r="F56" s="268">
        <f>SUM(F12-F54)</f>
        <v>-56780</v>
      </c>
      <c r="G56" s="243">
        <f>SUM(G12-G54)</f>
        <v>0</v>
      </c>
    </row>
    <row r="57" spans="1:7" s="38" customFormat="1" ht="10.5" customHeight="1" x14ac:dyDescent="0.25">
      <c r="A57" s="443" t="s">
        <v>999</v>
      </c>
      <c r="B57" s="444"/>
      <c r="C57" s="51"/>
      <c r="D57" s="54"/>
      <c r="E57" s="65"/>
      <c r="F57" s="323">
        <v>8632</v>
      </c>
      <c r="G57" s="65"/>
    </row>
    <row r="59" spans="1:7" x14ac:dyDescent="0.25">
      <c r="A59" s="266" t="s">
        <v>140</v>
      </c>
      <c r="B59" s="267"/>
      <c r="C59" s="3"/>
      <c r="D59" s="3"/>
      <c r="E59" s="3"/>
      <c r="F59" s="3"/>
      <c r="G59" s="3"/>
    </row>
    <row r="60" spans="1:7" x14ac:dyDescent="0.25">
      <c r="A60" s="266" t="s">
        <v>749</v>
      </c>
      <c r="B60" s="61"/>
      <c r="C60" s="3"/>
      <c r="D60" s="3"/>
      <c r="E60" s="3"/>
      <c r="F60" s="3"/>
      <c r="G60" s="3"/>
    </row>
    <row r="61" spans="1:7" x14ac:dyDescent="0.25">
      <c r="A61" s="266" t="s">
        <v>1056</v>
      </c>
      <c r="B61" s="61"/>
      <c r="C61" s="3"/>
      <c r="D61" s="3"/>
      <c r="E61" s="3"/>
      <c r="F61" s="3"/>
      <c r="G61" s="3"/>
    </row>
    <row r="62" spans="1:7" ht="54" customHeight="1" x14ac:dyDescent="0.25">
      <c r="A62" s="436" t="s">
        <v>748</v>
      </c>
      <c r="B62" s="437"/>
      <c r="C62" s="62" t="s">
        <v>1010</v>
      </c>
      <c r="D62" s="349" t="s">
        <v>1042</v>
      </c>
      <c r="E62" s="349" t="s">
        <v>1013</v>
      </c>
      <c r="F62" s="349" t="s">
        <v>1009</v>
      </c>
      <c r="G62" s="63" t="s">
        <v>1012</v>
      </c>
    </row>
    <row r="63" spans="1:7" s="38" customFormat="1" ht="10.5" customHeight="1" x14ac:dyDescent="0.2">
      <c r="A63" s="167" t="s">
        <v>751</v>
      </c>
      <c r="B63" s="43" t="s">
        <v>101</v>
      </c>
      <c r="C63" s="67">
        <v>86015</v>
      </c>
      <c r="D63" s="67">
        <v>117585</v>
      </c>
      <c r="E63" s="67">
        <v>117585</v>
      </c>
      <c r="F63" s="65">
        <v>102000</v>
      </c>
      <c r="G63" s="65">
        <v>100000</v>
      </c>
    </row>
    <row r="64" spans="1:7" s="38" customFormat="1" ht="10.5" customHeight="1" x14ac:dyDescent="0.2">
      <c r="A64" s="167" t="s">
        <v>752</v>
      </c>
      <c r="B64" s="166" t="s">
        <v>753</v>
      </c>
      <c r="C64" s="67">
        <v>6865</v>
      </c>
      <c r="D64" s="177">
        <v>5853</v>
      </c>
      <c r="E64" s="67">
        <v>5853</v>
      </c>
      <c r="F64" s="65">
        <v>7000</v>
      </c>
      <c r="G64" s="65">
        <v>7000</v>
      </c>
    </row>
    <row r="65" spans="1:7" s="38" customFormat="1" ht="10.5" customHeight="1" x14ac:dyDescent="0.2">
      <c r="A65" s="167" t="s">
        <v>754</v>
      </c>
      <c r="B65" s="166" t="s">
        <v>755</v>
      </c>
      <c r="C65" s="67">
        <v>4160</v>
      </c>
      <c r="D65" s="177">
        <v>44086</v>
      </c>
      <c r="E65" s="67">
        <v>4085</v>
      </c>
      <c r="F65" s="65">
        <v>4500</v>
      </c>
      <c r="G65" s="65">
        <v>4500</v>
      </c>
    </row>
    <row r="66" spans="1:7" s="38" customFormat="1" ht="11.25" customHeight="1" x14ac:dyDescent="0.2">
      <c r="A66" s="167" t="s">
        <v>756</v>
      </c>
      <c r="B66" s="166" t="s">
        <v>757</v>
      </c>
      <c r="C66" s="67">
        <v>2591</v>
      </c>
      <c r="D66" s="178">
        <v>2368</v>
      </c>
      <c r="E66" s="67">
        <v>2368</v>
      </c>
      <c r="F66" s="65">
        <v>2500</v>
      </c>
      <c r="G66" s="65">
        <v>2500</v>
      </c>
    </row>
    <row r="67" spans="1:7" s="38" customFormat="1" ht="10.5" customHeight="1" x14ac:dyDescent="0.2">
      <c r="A67" s="167" t="s">
        <v>758</v>
      </c>
      <c r="B67" s="166" t="s">
        <v>759</v>
      </c>
      <c r="C67" s="67">
        <v>4645</v>
      </c>
      <c r="D67" s="177">
        <v>1107</v>
      </c>
      <c r="E67" s="67">
        <v>1107</v>
      </c>
      <c r="F67" s="65">
        <v>4700</v>
      </c>
      <c r="G67" s="65">
        <v>4000</v>
      </c>
    </row>
    <row r="68" spans="1:7" s="38" customFormat="1" ht="11.25" customHeight="1" x14ac:dyDescent="0.2">
      <c r="A68" s="167" t="s">
        <v>760</v>
      </c>
      <c r="B68" s="166" t="s">
        <v>761</v>
      </c>
      <c r="C68" s="67">
        <v>2750</v>
      </c>
      <c r="D68" s="38">
        <v>1515</v>
      </c>
      <c r="E68" s="68">
        <v>1515</v>
      </c>
      <c r="F68" s="65">
        <v>3000</v>
      </c>
      <c r="G68" s="65">
        <v>2500</v>
      </c>
    </row>
    <row r="69" spans="1:7" s="38" customFormat="1" ht="11.25" customHeight="1" x14ac:dyDescent="0.2">
      <c r="A69" s="167" t="s">
        <v>762</v>
      </c>
      <c r="B69" s="166" t="s">
        <v>763</v>
      </c>
      <c r="C69" s="67" t="s">
        <v>262</v>
      </c>
      <c r="D69" s="177" t="s">
        <v>262</v>
      </c>
      <c r="E69" s="68" t="s">
        <v>262</v>
      </c>
      <c r="F69" s="65"/>
      <c r="G69" s="65"/>
    </row>
    <row r="70" spans="1:7" s="38" customFormat="1" ht="11.25" customHeight="1" x14ac:dyDescent="0.25">
      <c r="A70" s="49"/>
      <c r="B70" s="157" t="s">
        <v>266</v>
      </c>
      <c r="C70" s="375">
        <f>SUM(C63:C69)</f>
        <v>107026</v>
      </c>
      <c r="D70" s="375">
        <f>SUM(D63:D69)</f>
        <v>172514</v>
      </c>
      <c r="E70" s="375">
        <f>SUM(E63:E69)</f>
        <v>132513</v>
      </c>
      <c r="F70" s="243">
        <f>SUM(F63:F69)</f>
        <v>123700</v>
      </c>
      <c r="G70" s="243">
        <f>SUM(G62:G69)</f>
        <v>120500</v>
      </c>
    </row>
    <row r="71" spans="1:7" s="38" customFormat="1" ht="0.75" customHeight="1" x14ac:dyDescent="0.2">
      <c r="A71" s="65"/>
      <c r="B71" s="66"/>
      <c r="C71" s="169"/>
      <c r="D71" s="97"/>
      <c r="E71" s="169"/>
      <c r="F71" s="65"/>
      <c r="G71" s="65"/>
    </row>
    <row r="72" spans="1:7" s="38" customFormat="1" ht="10.5" customHeight="1" x14ac:dyDescent="0.25">
      <c r="A72" s="167" t="s">
        <v>764</v>
      </c>
      <c r="B72" s="43" t="s">
        <v>108</v>
      </c>
      <c r="C72" s="170">
        <v>26278</v>
      </c>
      <c r="D72" s="165">
        <v>16155</v>
      </c>
      <c r="E72" s="170">
        <v>25371</v>
      </c>
      <c r="F72" s="65">
        <v>25963</v>
      </c>
      <c r="G72" s="65">
        <v>27300</v>
      </c>
    </row>
    <row r="73" spans="1:7" s="38" customFormat="1" ht="10.5" customHeight="1" x14ac:dyDescent="0.2">
      <c r="A73" s="167" t="s">
        <v>765</v>
      </c>
      <c r="B73" s="43" t="s">
        <v>109</v>
      </c>
      <c r="C73" s="179">
        <v>210</v>
      </c>
      <c r="D73" s="179">
        <v>0</v>
      </c>
      <c r="E73" s="177">
        <v>0</v>
      </c>
      <c r="F73" s="65">
        <v>300</v>
      </c>
      <c r="G73" s="65">
        <v>300</v>
      </c>
    </row>
    <row r="74" spans="1:7" s="38" customFormat="1" ht="10.5" customHeight="1" x14ac:dyDescent="0.2">
      <c r="A74" s="167" t="s">
        <v>767</v>
      </c>
      <c r="B74" s="43" t="s">
        <v>110</v>
      </c>
      <c r="C74" s="168">
        <v>31006</v>
      </c>
      <c r="D74" s="161">
        <v>33850</v>
      </c>
      <c r="E74" s="161">
        <v>33850</v>
      </c>
      <c r="F74" s="65">
        <v>37000</v>
      </c>
      <c r="G74" s="65">
        <v>38000</v>
      </c>
    </row>
    <row r="75" spans="1:7" s="38" customFormat="1" ht="10.5" customHeight="1" x14ac:dyDescent="0.2">
      <c r="A75" s="167" t="s">
        <v>766</v>
      </c>
      <c r="B75" s="166" t="s">
        <v>28</v>
      </c>
      <c r="C75" s="68">
        <v>0</v>
      </c>
      <c r="D75" s="68">
        <v>0</v>
      </c>
      <c r="E75" s="68">
        <v>0</v>
      </c>
      <c r="F75" s="65">
        <v>220</v>
      </c>
      <c r="G75" s="65"/>
    </row>
    <row r="76" spans="1:7" s="38" customFormat="1" ht="12.75" customHeight="1" x14ac:dyDescent="0.25">
      <c r="A76" s="49"/>
      <c r="B76" s="50" t="s">
        <v>750</v>
      </c>
      <c r="C76" s="376">
        <f>SUM(C72:C75)</f>
        <v>57494</v>
      </c>
      <c r="D76" s="376">
        <f>SUM(D72:D75)</f>
        <v>50005</v>
      </c>
      <c r="E76" s="376">
        <f>SUM(E72:E75)</f>
        <v>59221</v>
      </c>
      <c r="F76" s="357">
        <f>SUM(F72:F75)</f>
        <v>63483</v>
      </c>
      <c r="G76" s="243">
        <f>SUM(G72:G75)</f>
        <v>65600</v>
      </c>
    </row>
    <row r="77" spans="1:7" s="38" customFormat="1" ht="0.75" customHeight="1" x14ac:dyDescent="0.2">
      <c r="A77" s="65"/>
      <c r="B77" s="66"/>
      <c r="C77" s="67">
        <f>SUM(C72:C76)</f>
        <v>114988</v>
      </c>
      <c r="D77" s="68"/>
      <c r="E77" s="68"/>
      <c r="F77" s="333"/>
      <c r="G77" s="65"/>
    </row>
    <row r="78" spans="1:7" s="38" customFormat="1" ht="10.5" customHeight="1" x14ac:dyDescent="0.2">
      <c r="A78" s="167" t="s">
        <v>772</v>
      </c>
      <c r="B78" s="43" t="s">
        <v>113</v>
      </c>
      <c r="C78" s="46">
        <v>3647</v>
      </c>
      <c r="D78" s="46">
        <v>3660</v>
      </c>
      <c r="E78" s="46">
        <v>3900</v>
      </c>
      <c r="F78" s="65">
        <v>3900</v>
      </c>
      <c r="G78" s="65">
        <v>4200</v>
      </c>
    </row>
    <row r="79" spans="1:7" s="38" customFormat="1" ht="10.5" customHeight="1" x14ac:dyDescent="0.2">
      <c r="A79" s="28" t="s">
        <v>153</v>
      </c>
      <c r="B79" s="43" t="s">
        <v>114</v>
      </c>
      <c r="C79" s="54">
        <v>850</v>
      </c>
      <c r="D79" s="46">
        <v>856</v>
      </c>
      <c r="E79" s="46">
        <v>1010</v>
      </c>
      <c r="F79" s="65">
        <v>930</v>
      </c>
      <c r="G79" s="65">
        <v>1200</v>
      </c>
    </row>
    <row r="80" spans="1:7" s="38" customFormat="1" ht="12" customHeight="1" x14ac:dyDescent="0.2">
      <c r="A80" s="167" t="s">
        <v>773</v>
      </c>
      <c r="B80" s="43" t="s">
        <v>115</v>
      </c>
      <c r="C80" s="46">
        <v>118</v>
      </c>
      <c r="D80" s="46">
        <v>1676</v>
      </c>
      <c r="E80" s="46">
        <v>2235</v>
      </c>
      <c r="F80" s="65">
        <v>193</v>
      </c>
      <c r="G80" s="65">
        <v>2500</v>
      </c>
    </row>
    <row r="81" spans="1:7" s="38" customFormat="1" ht="11.25" customHeight="1" x14ac:dyDescent="0.2">
      <c r="A81" s="167" t="s">
        <v>774</v>
      </c>
      <c r="B81" s="43" t="s">
        <v>116</v>
      </c>
      <c r="C81" s="46">
        <v>-241</v>
      </c>
      <c r="D81" s="46">
        <v>0</v>
      </c>
      <c r="E81" s="171">
        <v>0</v>
      </c>
      <c r="F81" s="65" t="s">
        <v>1026</v>
      </c>
      <c r="G81" s="65"/>
    </row>
    <row r="82" spans="1:7" s="38" customFormat="1" ht="10.5" customHeight="1" x14ac:dyDescent="0.2">
      <c r="A82" s="167" t="s">
        <v>775</v>
      </c>
      <c r="B82" s="43" t="s">
        <v>117</v>
      </c>
      <c r="C82" s="161">
        <v>0</v>
      </c>
      <c r="D82" s="161">
        <v>1503</v>
      </c>
      <c r="E82" s="172">
        <v>1503</v>
      </c>
      <c r="F82" s="65">
        <v>2864</v>
      </c>
      <c r="G82" s="65">
        <v>1800</v>
      </c>
    </row>
    <row r="83" spans="1:7" s="38" customFormat="1" ht="10.5" customHeight="1" x14ac:dyDescent="0.2">
      <c r="A83" s="167" t="s">
        <v>776</v>
      </c>
      <c r="B83" s="43" t="s">
        <v>118</v>
      </c>
      <c r="C83" s="46">
        <v>1454</v>
      </c>
      <c r="D83" s="46">
        <v>1279</v>
      </c>
      <c r="E83" s="46">
        <v>1523</v>
      </c>
      <c r="F83" s="65">
        <v>1650</v>
      </c>
      <c r="G83" s="65">
        <v>1600</v>
      </c>
    </row>
    <row r="84" spans="1:7" s="38" customFormat="1" ht="10.5" customHeight="1" x14ac:dyDescent="0.2">
      <c r="A84" s="167" t="s">
        <v>777</v>
      </c>
      <c r="B84" s="43" t="s">
        <v>119</v>
      </c>
      <c r="C84" s="162" t="s">
        <v>262</v>
      </c>
      <c r="D84" s="162">
        <v>0</v>
      </c>
      <c r="E84" s="173" t="s">
        <v>262</v>
      </c>
      <c r="F84" s="65"/>
      <c r="G84" s="65"/>
    </row>
    <row r="85" spans="1:7" s="38" customFormat="1" ht="10.5" customHeight="1" x14ac:dyDescent="0.2">
      <c r="A85" s="167" t="s">
        <v>778</v>
      </c>
      <c r="B85" s="43" t="s">
        <v>120</v>
      </c>
      <c r="C85" s="163" t="s">
        <v>262</v>
      </c>
      <c r="D85" s="174">
        <v>0</v>
      </c>
      <c r="E85" s="172" t="s">
        <v>262</v>
      </c>
      <c r="F85" s="65"/>
      <c r="G85" s="65"/>
    </row>
    <row r="86" spans="1:7" s="38" customFormat="1" ht="10.5" customHeight="1" x14ac:dyDescent="0.2">
      <c r="A86" s="28" t="s">
        <v>768</v>
      </c>
      <c r="B86" s="43" t="s">
        <v>15</v>
      </c>
      <c r="C86" s="161">
        <v>2885</v>
      </c>
      <c r="D86" s="161">
        <v>1635</v>
      </c>
      <c r="E86" s="172">
        <v>1635</v>
      </c>
      <c r="F86" s="65">
        <v>3000</v>
      </c>
      <c r="G86" s="65">
        <v>2000</v>
      </c>
    </row>
    <row r="87" spans="1:7" s="38" customFormat="1" ht="10.5" customHeight="1" x14ac:dyDescent="0.2">
      <c r="A87" s="28" t="s">
        <v>769</v>
      </c>
      <c r="B87" s="43" t="s">
        <v>270</v>
      </c>
      <c r="C87" s="163" t="s">
        <v>262</v>
      </c>
      <c r="D87" s="174">
        <v>0</v>
      </c>
      <c r="E87" s="172" t="s">
        <v>262</v>
      </c>
      <c r="F87" s="65"/>
      <c r="G87" s="65"/>
    </row>
    <row r="88" spans="1:7" s="38" customFormat="1" ht="10.5" customHeight="1" x14ac:dyDescent="0.2">
      <c r="A88" s="28" t="s">
        <v>770</v>
      </c>
      <c r="B88" s="43" t="s">
        <v>16</v>
      </c>
      <c r="C88" s="163" t="s">
        <v>262</v>
      </c>
      <c r="D88" s="174">
        <v>0</v>
      </c>
      <c r="E88" s="172" t="s">
        <v>262</v>
      </c>
      <c r="F88" s="65"/>
      <c r="G88" s="65"/>
    </row>
    <row r="89" spans="1:7" s="38" customFormat="1" ht="10.5" customHeight="1" x14ac:dyDescent="0.25">
      <c r="A89" s="49"/>
      <c r="B89" s="50" t="s">
        <v>771</v>
      </c>
      <c r="C89" s="374">
        <f>SUM(C78:C88)</f>
        <v>8713</v>
      </c>
      <c r="D89" s="374">
        <f>SUM(D78:D88)</f>
        <v>10609</v>
      </c>
      <c r="E89" s="374">
        <f>SUM(E78:E88)</f>
        <v>11806</v>
      </c>
      <c r="F89" s="357">
        <f>SUM(F78:F88)</f>
        <v>12537</v>
      </c>
      <c r="G89" s="243">
        <f>SUM(G78:G88)</f>
        <v>13300</v>
      </c>
    </row>
    <row r="90" spans="1:7" s="38" customFormat="1" ht="11.25" customHeight="1" x14ac:dyDescent="0.25">
      <c r="A90" s="49"/>
      <c r="B90" s="50" t="s">
        <v>746</v>
      </c>
      <c r="C90" s="374">
        <f>SUM(C76,C89)</f>
        <v>66207</v>
      </c>
      <c r="D90" s="374">
        <f>SUM(D76,D89)</f>
        <v>60614</v>
      </c>
      <c r="E90" s="374">
        <f>SUM(E76,E89)</f>
        <v>71027</v>
      </c>
      <c r="F90" s="357">
        <f>SUM(F76,F89)</f>
        <v>76020</v>
      </c>
      <c r="G90" s="403">
        <f>SUM(G76,G89)</f>
        <v>78900</v>
      </c>
    </row>
    <row r="91" spans="1:7" s="38" customFormat="1" ht="0.75" customHeight="1" x14ac:dyDescent="0.2">
      <c r="A91" s="65"/>
      <c r="B91" s="66"/>
      <c r="C91" s="175"/>
      <c r="D91" s="168"/>
      <c r="E91" s="168"/>
      <c r="F91" s="334"/>
      <c r="G91" s="65"/>
    </row>
    <row r="92" spans="1:7" s="38" customFormat="1" ht="10.5" customHeight="1" x14ac:dyDescent="0.2">
      <c r="A92" s="167" t="s">
        <v>779</v>
      </c>
      <c r="B92" s="166" t="s">
        <v>17</v>
      </c>
      <c r="C92" s="161">
        <v>240</v>
      </c>
      <c r="D92" s="46">
        <v>240</v>
      </c>
      <c r="E92" s="46">
        <v>240</v>
      </c>
      <c r="F92" s="65">
        <v>330</v>
      </c>
      <c r="G92" s="65">
        <v>320</v>
      </c>
    </row>
    <row r="93" spans="1:7" s="38" customFormat="1" ht="10.5" customHeight="1" x14ac:dyDescent="0.2">
      <c r="A93" s="167" t="s">
        <v>781</v>
      </c>
      <c r="B93" s="166" t="s">
        <v>780</v>
      </c>
      <c r="C93" s="46">
        <v>3313</v>
      </c>
      <c r="D93" s="161">
        <v>193</v>
      </c>
      <c r="E93" s="46">
        <v>1814</v>
      </c>
      <c r="F93" s="65">
        <v>2300</v>
      </c>
      <c r="G93" s="65">
        <v>2000</v>
      </c>
    </row>
    <row r="94" spans="1:7" s="38" customFormat="1" ht="10.5" customHeight="1" x14ac:dyDescent="0.2">
      <c r="A94" s="167" t="s">
        <v>782</v>
      </c>
      <c r="B94" s="166" t="s">
        <v>18</v>
      </c>
      <c r="C94" s="46">
        <v>0</v>
      </c>
      <c r="D94" s="46">
        <v>0</v>
      </c>
      <c r="E94" s="46" t="s">
        <v>262</v>
      </c>
      <c r="F94" s="65">
        <v>2000</v>
      </c>
      <c r="G94" s="65">
        <v>1000</v>
      </c>
    </row>
    <row r="95" spans="1:7" s="38" customFormat="1" ht="10.5" customHeight="1" x14ac:dyDescent="0.2">
      <c r="A95" s="167" t="s">
        <v>783</v>
      </c>
      <c r="B95" s="176" t="s">
        <v>19</v>
      </c>
      <c r="C95" s="46">
        <v>445</v>
      </c>
      <c r="D95" s="46">
        <v>513</v>
      </c>
      <c r="E95" s="46">
        <v>513</v>
      </c>
      <c r="F95" s="65">
        <v>500</v>
      </c>
      <c r="G95" s="65">
        <v>550</v>
      </c>
    </row>
    <row r="96" spans="1:7" s="38" customFormat="1" ht="10.5" customHeight="1" x14ac:dyDescent="0.2">
      <c r="A96" s="167" t="s">
        <v>784</v>
      </c>
      <c r="B96" s="166" t="s">
        <v>20</v>
      </c>
      <c r="C96" s="161">
        <v>513</v>
      </c>
      <c r="D96" s="162">
        <v>235</v>
      </c>
      <c r="E96" s="161">
        <v>250</v>
      </c>
      <c r="F96" s="65">
        <v>550</v>
      </c>
      <c r="G96" s="65">
        <v>500</v>
      </c>
    </row>
    <row r="97" spans="1:7" s="38" customFormat="1" ht="11.25" customHeight="1" x14ac:dyDescent="0.2">
      <c r="A97" s="167" t="s">
        <v>785</v>
      </c>
      <c r="B97" s="176" t="s">
        <v>21</v>
      </c>
      <c r="C97" s="161">
        <v>10279</v>
      </c>
      <c r="D97" s="162">
        <v>8081</v>
      </c>
      <c r="E97" s="163">
        <v>6578</v>
      </c>
      <c r="F97" s="65">
        <v>6300</v>
      </c>
      <c r="G97" s="65">
        <v>7000</v>
      </c>
    </row>
    <row r="98" spans="1:7" s="38" customFormat="1" ht="10.5" customHeight="1" x14ac:dyDescent="0.2">
      <c r="A98" s="167" t="s">
        <v>786</v>
      </c>
      <c r="B98" s="176" t="s">
        <v>22</v>
      </c>
      <c r="C98" s="163">
        <v>4668</v>
      </c>
      <c r="D98" s="161">
        <v>3492</v>
      </c>
      <c r="E98" s="161">
        <v>4668</v>
      </c>
      <c r="F98" s="65">
        <v>5000</v>
      </c>
      <c r="G98" s="65">
        <v>5000</v>
      </c>
    </row>
    <row r="99" spans="1:7" s="38" customFormat="1" ht="10.5" customHeight="1" x14ac:dyDescent="0.2">
      <c r="A99" s="167" t="s">
        <v>787</v>
      </c>
      <c r="B99" s="166" t="s">
        <v>31</v>
      </c>
      <c r="C99" s="46">
        <v>0</v>
      </c>
      <c r="D99" s="163">
        <v>204</v>
      </c>
      <c r="E99" s="527">
        <v>300</v>
      </c>
      <c r="F99" s="65">
        <v>500</v>
      </c>
      <c r="G99" s="65">
        <v>400</v>
      </c>
    </row>
    <row r="100" spans="1:7" s="38" customFormat="1" ht="10.5" customHeight="1" x14ac:dyDescent="0.2">
      <c r="A100" s="167" t="s">
        <v>788</v>
      </c>
      <c r="B100" s="166" t="s">
        <v>32</v>
      </c>
      <c r="C100" s="48">
        <v>460</v>
      </c>
      <c r="D100" s="48">
        <v>221</v>
      </c>
      <c r="E100" s="46">
        <v>460</v>
      </c>
      <c r="F100" s="65">
        <v>500</v>
      </c>
      <c r="G100" s="65">
        <v>500</v>
      </c>
    </row>
    <row r="101" spans="1:7" s="38" customFormat="1" ht="10.5" customHeight="1" x14ac:dyDescent="0.2">
      <c r="A101" s="167" t="s">
        <v>789</v>
      </c>
      <c r="B101" s="166" t="s">
        <v>790</v>
      </c>
      <c r="C101" s="48">
        <v>0</v>
      </c>
      <c r="D101" s="48">
        <v>72</v>
      </c>
      <c r="E101" s="46">
        <v>120</v>
      </c>
      <c r="F101" s="65">
        <v>500</v>
      </c>
      <c r="G101" s="65">
        <v>500</v>
      </c>
    </row>
    <row r="102" spans="1:7" s="38" customFormat="1" ht="10.5" customHeight="1" x14ac:dyDescent="0.2">
      <c r="A102" s="167" t="s">
        <v>791</v>
      </c>
      <c r="B102" s="166" t="s">
        <v>517</v>
      </c>
      <c r="C102" s="48">
        <v>199</v>
      </c>
      <c r="D102" s="48">
        <v>0</v>
      </c>
      <c r="E102" s="46" t="s">
        <v>262</v>
      </c>
      <c r="F102" s="65">
        <v>2000</v>
      </c>
      <c r="G102" s="65">
        <v>1500</v>
      </c>
    </row>
    <row r="103" spans="1:7" s="38" customFormat="1" ht="10.5" customHeight="1" x14ac:dyDescent="0.2">
      <c r="A103" s="28" t="s">
        <v>793</v>
      </c>
      <c r="B103" s="43" t="s">
        <v>792</v>
      </c>
      <c r="C103" s="48">
        <v>5744</v>
      </c>
      <c r="D103" s="46">
        <v>6415</v>
      </c>
      <c r="E103" s="46">
        <v>7140</v>
      </c>
      <c r="F103" s="65">
        <v>7200</v>
      </c>
      <c r="G103" s="65">
        <v>8000</v>
      </c>
    </row>
    <row r="104" spans="1:7" s="38" customFormat="1" ht="10.5" customHeight="1" x14ac:dyDescent="0.2">
      <c r="A104" s="28" t="s">
        <v>794</v>
      </c>
      <c r="B104" s="43" t="s">
        <v>795</v>
      </c>
      <c r="C104" s="48">
        <v>2847</v>
      </c>
      <c r="D104" s="46">
        <v>8414</v>
      </c>
      <c r="E104" s="46">
        <v>8500</v>
      </c>
      <c r="F104" s="65">
        <v>4500</v>
      </c>
      <c r="G104" s="65">
        <v>8500</v>
      </c>
    </row>
    <row r="105" spans="1:7" s="38" customFormat="1" ht="10.5" customHeight="1" x14ac:dyDescent="0.2">
      <c r="A105" s="167" t="s">
        <v>796</v>
      </c>
      <c r="B105" s="43" t="s">
        <v>130</v>
      </c>
      <c r="C105" s="46">
        <v>4179</v>
      </c>
      <c r="D105" s="46">
        <v>4128</v>
      </c>
      <c r="E105" s="46">
        <v>4200</v>
      </c>
      <c r="F105" s="65">
        <v>5200</v>
      </c>
      <c r="G105" s="65">
        <v>4500</v>
      </c>
    </row>
    <row r="106" spans="1:7" s="38" customFormat="1" ht="10.5" customHeight="1" x14ac:dyDescent="0.2">
      <c r="A106" s="167" t="s">
        <v>798</v>
      </c>
      <c r="B106" s="43" t="s">
        <v>131</v>
      </c>
      <c r="C106" s="161">
        <v>0</v>
      </c>
      <c r="D106" s="161">
        <v>0</v>
      </c>
      <c r="E106" s="163" t="s">
        <v>262</v>
      </c>
      <c r="F106" s="65">
        <v>300</v>
      </c>
      <c r="G106" s="65">
        <v>300</v>
      </c>
    </row>
    <row r="107" spans="1:7" s="38" customFormat="1" ht="11.25" customHeight="1" x14ac:dyDescent="0.2">
      <c r="A107" s="167" t="s">
        <v>797</v>
      </c>
      <c r="B107" s="43" t="s">
        <v>132</v>
      </c>
      <c r="C107" s="164">
        <v>1020</v>
      </c>
      <c r="D107" s="161">
        <v>720</v>
      </c>
      <c r="E107" s="161">
        <v>960</v>
      </c>
      <c r="F107" s="65">
        <v>1000</v>
      </c>
      <c r="G107" s="65">
        <v>1000</v>
      </c>
    </row>
    <row r="108" spans="1:7" s="38" customFormat="1" ht="10.5" customHeight="1" x14ac:dyDescent="0.25">
      <c r="A108" s="49"/>
      <c r="B108" s="50" t="s">
        <v>747</v>
      </c>
      <c r="C108" s="374">
        <f>SUM(C92:C107)</f>
        <v>33907</v>
      </c>
      <c r="D108" s="367">
        <f>SUM(D92:D107)</f>
        <v>32928</v>
      </c>
      <c r="E108" s="374">
        <f>SUM(E92:E107)</f>
        <v>35743</v>
      </c>
      <c r="F108" s="357">
        <f>SUM(F92:F107)</f>
        <v>38680</v>
      </c>
      <c r="G108" s="243">
        <f>SUM(G92:G107)</f>
        <v>41570</v>
      </c>
    </row>
    <row r="109" spans="1:7" s="38" customFormat="1" ht="0.75" customHeight="1" x14ac:dyDescent="0.25">
      <c r="A109" s="49"/>
      <c r="B109" s="50"/>
      <c r="C109" s="54"/>
      <c r="D109" s="151"/>
      <c r="E109" s="54"/>
      <c r="F109" s="65"/>
      <c r="G109" s="343"/>
    </row>
    <row r="110" spans="1:7" s="38" customFormat="1" ht="11.25" customHeight="1" x14ac:dyDescent="0.2">
      <c r="A110" s="167" t="s">
        <v>799</v>
      </c>
      <c r="B110" s="43" t="s">
        <v>133</v>
      </c>
      <c r="C110" s="172" t="s">
        <v>262</v>
      </c>
      <c r="D110" s="161" t="s">
        <v>111</v>
      </c>
      <c r="E110" s="161" t="s">
        <v>262</v>
      </c>
      <c r="F110" s="65"/>
      <c r="G110" s="342"/>
    </row>
    <row r="111" spans="1:7" s="38" customFormat="1" ht="10.5" customHeight="1" x14ac:dyDescent="0.2">
      <c r="A111" s="167" t="s">
        <v>800</v>
      </c>
      <c r="B111" s="166" t="s">
        <v>283</v>
      </c>
      <c r="C111" s="161">
        <v>0</v>
      </c>
      <c r="D111" s="161" t="s">
        <v>106</v>
      </c>
      <c r="E111" s="163" t="s">
        <v>262</v>
      </c>
      <c r="F111" s="65"/>
      <c r="G111" s="65"/>
    </row>
    <row r="112" spans="1:7" s="38" customFormat="1" ht="10.5" customHeight="1" x14ac:dyDescent="0.25">
      <c r="A112" s="57" t="s">
        <v>176</v>
      </c>
      <c r="B112" s="50" t="s">
        <v>177</v>
      </c>
      <c r="C112" s="165"/>
      <c r="D112" s="165"/>
      <c r="E112" s="165"/>
      <c r="F112" s="65">
        <v>5021</v>
      </c>
      <c r="G112" s="65">
        <v>30</v>
      </c>
    </row>
    <row r="113" spans="1:7" s="38" customFormat="1" ht="10.5" customHeight="1" x14ac:dyDescent="0.2">
      <c r="A113" s="58"/>
      <c r="B113" s="43" t="s">
        <v>136</v>
      </c>
      <c r="C113" s="161" t="s">
        <v>111</v>
      </c>
      <c r="D113" s="161" t="s">
        <v>102</v>
      </c>
      <c r="E113" s="161" t="s">
        <v>102</v>
      </c>
      <c r="F113" s="65">
        <f>SUM(F110:F112)</f>
        <v>5021</v>
      </c>
      <c r="G113" s="65">
        <f>SUM(G110:G112)</f>
        <v>30</v>
      </c>
    </row>
    <row r="114" spans="1:7" s="38" customFormat="1" ht="0.75" customHeight="1" x14ac:dyDescent="0.2">
      <c r="A114" s="58"/>
      <c r="B114" s="59"/>
      <c r="C114" s="172"/>
      <c r="D114" s="172"/>
      <c r="E114" s="161" t="s">
        <v>82</v>
      </c>
      <c r="F114" s="65"/>
      <c r="G114" s="65"/>
    </row>
    <row r="115" spans="1:7" s="38" customFormat="1" ht="13.5" customHeight="1" x14ac:dyDescent="0.2">
      <c r="A115" s="167" t="s">
        <v>801</v>
      </c>
      <c r="B115" s="43" t="s">
        <v>137</v>
      </c>
      <c r="C115" s="161" t="s">
        <v>111</v>
      </c>
      <c r="D115" s="161" t="s">
        <v>102</v>
      </c>
      <c r="E115" s="172"/>
      <c r="F115" s="65"/>
      <c r="G115" s="65"/>
    </row>
    <row r="116" spans="1:7" s="38" customFormat="1" ht="1.5" customHeight="1" x14ac:dyDescent="0.25">
      <c r="A116" s="49"/>
      <c r="B116" s="52"/>
      <c r="C116" s="165"/>
      <c r="D116" s="165"/>
      <c r="E116" s="165"/>
      <c r="F116" s="65"/>
      <c r="G116" s="65"/>
    </row>
    <row r="117" spans="1:7" s="38" customFormat="1" ht="15.75" customHeight="1" x14ac:dyDescent="0.25">
      <c r="A117" s="49"/>
      <c r="B117" s="50" t="s">
        <v>179</v>
      </c>
      <c r="C117" s="374">
        <f>SUM(C90,C108,C113)</f>
        <v>100114</v>
      </c>
      <c r="D117" s="374">
        <f>SUM(D90,D108,D113)</f>
        <v>93542</v>
      </c>
      <c r="E117" s="374">
        <f>SUM(E90,E108,E113)</f>
        <v>106770</v>
      </c>
      <c r="F117" s="357">
        <f>SUM(F90,F108,F113)</f>
        <v>119721</v>
      </c>
      <c r="G117" s="243">
        <f>SUM(G90,G108,G113,G115)</f>
        <v>120500</v>
      </c>
    </row>
    <row r="118" spans="1:7" s="38" customFormat="1" ht="5.25" hidden="1" customHeight="1" x14ac:dyDescent="0.25">
      <c r="A118" s="49"/>
      <c r="B118" s="52"/>
      <c r="C118" s="165"/>
      <c r="D118" s="165"/>
      <c r="E118" s="165"/>
      <c r="F118" s="335"/>
      <c r="G118" s="65"/>
    </row>
    <row r="119" spans="1:7" s="38" customFormat="1" ht="14.25" customHeight="1" x14ac:dyDescent="0.25">
      <c r="A119" s="58"/>
      <c r="B119" s="60" t="s">
        <v>180</v>
      </c>
      <c r="C119" s="377">
        <f>SUM(C70-C117)</f>
        <v>6912</v>
      </c>
      <c r="D119" s="377">
        <f>SUM(D70-D117)</f>
        <v>78972</v>
      </c>
      <c r="E119" s="377">
        <f>SUM(E70-E117)</f>
        <v>25743</v>
      </c>
      <c r="F119" s="377">
        <f>SUM(F70-F117)</f>
        <v>3979</v>
      </c>
      <c r="G119" s="398">
        <f>SUM(G70-G117)</f>
        <v>0</v>
      </c>
    </row>
    <row r="120" spans="1:7" s="38" customFormat="1" ht="9" customHeight="1" x14ac:dyDescent="0.2">
      <c r="A120" s="439" t="s">
        <v>999</v>
      </c>
      <c r="B120" s="440"/>
      <c r="G120" s="399"/>
    </row>
    <row r="121" spans="1:7" s="38" customFormat="1" ht="9" customHeight="1" x14ac:dyDescent="0.2">
      <c r="A121" s="441"/>
      <c r="B121" s="442"/>
      <c r="C121" s="320">
        <v>6912</v>
      </c>
      <c r="D121" s="321"/>
      <c r="E121" s="322"/>
      <c r="F121" s="342" t="s">
        <v>1026</v>
      </c>
      <c r="G121" s="342"/>
    </row>
    <row r="122" spans="1:7" s="38" customFormat="1" ht="9" customHeight="1" x14ac:dyDescent="0.2"/>
    <row r="123" spans="1:7" s="38" customFormat="1" ht="9" customHeight="1" x14ac:dyDescent="0.2"/>
    <row r="124" spans="1:7" s="38" customFormat="1" ht="9" customHeight="1" x14ac:dyDescent="0.2"/>
    <row r="125" spans="1:7" s="38" customFormat="1" ht="9" customHeight="1" x14ac:dyDescent="0.2"/>
    <row r="126" spans="1:7" ht="9" customHeight="1" x14ac:dyDescent="0.25"/>
    <row r="127" spans="1:7" ht="9" customHeight="1" x14ac:dyDescent="0.25"/>
    <row r="128" spans="1:7" ht="9" customHeight="1" x14ac:dyDescent="0.25"/>
    <row r="129" ht="9" customHeight="1" x14ac:dyDescent="0.25"/>
    <row r="130" ht="9" customHeight="1" x14ac:dyDescent="0.25"/>
  </sheetData>
  <mergeCells count="4">
    <mergeCell ref="A62:B62"/>
    <mergeCell ref="A4:B4"/>
    <mergeCell ref="A120:B121"/>
    <mergeCell ref="A57:B57"/>
  </mergeCells>
  <pageMargins left="0.7" right="0.7" top="0.75" bottom="0.75" header="0.3" footer="0.3"/>
  <pageSetup orientation="portrait" r:id="rId1"/>
  <ignoredErrors>
    <ignoredError sqref="D2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03D67-D7C7-4084-8BDC-DCE411CBB875}">
  <dimension ref="A1:M75"/>
  <sheetViews>
    <sheetView topLeftCell="A24" zoomScale="130" zoomScaleNormal="130" workbookViewId="0">
      <selection activeCell="D5" sqref="D5"/>
    </sheetView>
  </sheetViews>
  <sheetFormatPr defaultRowHeight="15" x14ac:dyDescent="0.25"/>
  <cols>
    <col min="1" max="1" width="18.7109375" customWidth="1"/>
    <col min="2" max="2" width="15.7109375" customWidth="1"/>
  </cols>
  <sheetData>
    <row r="1" spans="1:7" ht="16.5" x14ac:dyDescent="0.25">
      <c r="A1" s="17" t="s">
        <v>6</v>
      </c>
      <c r="B1" s="17"/>
      <c r="C1" s="2"/>
      <c r="D1" s="2"/>
      <c r="E1" s="2"/>
      <c r="F1" s="2"/>
      <c r="G1" s="2"/>
    </row>
    <row r="2" spans="1:7" ht="16.5" x14ac:dyDescent="0.25">
      <c r="A2" s="17" t="s">
        <v>261</v>
      </c>
      <c r="B2" s="17"/>
      <c r="C2" s="2"/>
      <c r="D2" s="2"/>
      <c r="E2" s="2"/>
      <c r="F2" s="2"/>
      <c r="G2" s="2"/>
    </row>
    <row r="3" spans="1:7" ht="16.5" x14ac:dyDescent="0.25">
      <c r="A3" s="18" t="s">
        <v>1056</v>
      </c>
      <c r="B3" s="18"/>
      <c r="C3" s="2"/>
      <c r="D3" s="2"/>
      <c r="E3" s="2"/>
      <c r="F3" s="2"/>
      <c r="G3" s="2"/>
    </row>
    <row r="4" spans="1:7" ht="66" customHeight="1" x14ac:dyDescent="0.25">
      <c r="A4" s="84" t="s">
        <v>260</v>
      </c>
      <c r="B4" s="85"/>
      <c r="C4" s="75" t="s">
        <v>1010</v>
      </c>
      <c r="D4" s="75" t="s">
        <v>1041</v>
      </c>
      <c r="E4" s="75" t="s">
        <v>1014</v>
      </c>
      <c r="F4" s="75" t="s">
        <v>1015</v>
      </c>
      <c r="G4" s="20" t="s">
        <v>1012</v>
      </c>
    </row>
    <row r="5" spans="1:7" s="38" customFormat="1" ht="9.75" customHeight="1" x14ac:dyDescent="0.2">
      <c r="A5" s="76" t="s">
        <v>184</v>
      </c>
      <c r="B5" s="28" t="s">
        <v>185</v>
      </c>
      <c r="C5" s="80">
        <v>127877</v>
      </c>
      <c r="D5" s="80">
        <v>174813</v>
      </c>
      <c r="E5" s="182">
        <v>174813</v>
      </c>
      <c r="F5" s="65">
        <v>213259</v>
      </c>
      <c r="G5" s="342">
        <v>200000</v>
      </c>
    </row>
    <row r="6" spans="1:7" s="38" customFormat="1" ht="9.75" customHeight="1" x14ac:dyDescent="0.2">
      <c r="A6" s="76" t="s">
        <v>187</v>
      </c>
      <c r="B6" s="28" t="s">
        <v>188</v>
      </c>
      <c r="C6" s="80">
        <v>50417</v>
      </c>
      <c r="D6" s="80">
        <v>39579</v>
      </c>
      <c r="E6" s="80">
        <v>39579</v>
      </c>
      <c r="F6" s="65">
        <v>65000</v>
      </c>
      <c r="G6" s="65">
        <v>55000</v>
      </c>
    </row>
    <row r="7" spans="1:7" s="38" customFormat="1" ht="9.75" customHeight="1" x14ac:dyDescent="0.2">
      <c r="A7" s="76" t="s">
        <v>189</v>
      </c>
      <c r="B7" s="83" t="s">
        <v>1044</v>
      </c>
      <c r="C7" s="80">
        <v>0</v>
      </c>
      <c r="D7" s="168">
        <v>300</v>
      </c>
      <c r="E7" s="161">
        <v>300</v>
      </c>
      <c r="F7" s="65"/>
      <c r="G7" s="65">
        <v>1000</v>
      </c>
    </row>
    <row r="8" spans="1:7" s="38" customFormat="1" ht="9.75" customHeight="1" x14ac:dyDescent="0.2">
      <c r="A8" s="76" t="s">
        <v>190</v>
      </c>
      <c r="B8" s="28" t="s">
        <v>191</v>
      </c>
      <c r="C8" s="80">
        <v>710</v>
      </c>
      <c r="D8" s="80">
        <v>4231</v>
      </c>
      <c r="E8" s="80">
        <v>710</v>
      </c>
      <c r="F8" s="65">
        <v>900</v>
      </c>
      <c r="G8" s="65">
        <v>4000</v>
      </c>
    </row>
    <row r="9" spans="1:7" s="38" customFormat="1" ht="9.75" customHeight="1" x14ac:dyDescent="0.2">
      <c r="A9" s="76" t="s">
        <v>192</v>
      </c>
      <c r="B9" s="28" t="s">
        <v>193</v>
      </c>
      <c r="C9" s="161">
        <v>35556</v>
      </c>
      <c r="D9" s="161">
        <v>68645</v>
      </c>
      <c r="E9" s="161">
        <v>68645</v>
      </c>
      <c r="F9" s="65"/>
      <c r="G9" s="65"/>
    </row>
    <row r="10" spans="1:7" s="38" customFormat="1" ht="9.75" customHeight="1" x14ac:dyDescent="0.2">
      <c r="A10" s="76" t="s">
        <v>194</v>
      </c>
      <c r="B10" s="28" t="s">
        <v>195</v>
      </c>
      <c r="C10" s="182">
        <v>5142</v>
      </c>
      <c r="D10" s="189">
        <v>1372</v>
      </c>
      <c r="E10" s="80">
        <v>1080</v>
      </c>
      <c r="F10" s="65">
        <v>3300</v>
      </c>
      <c r="G10" s="65">
        <v>3300</v>
      </c>
    </row>
    <row r="11" spans="1:7" s="38" customFormat="1" ht="9.75" customHeight="1" x14ac:dyDescent="0.2">
      <c r="A11" s="76" t="s">
        <v>196</v>
      </c>
      <c r="B11" s="28" t="s">
        <v>197</v>
      </c>
      <c r="C11" s="80">
        <v>3962</v>
      </c>
      <c r="D11" s="190">
        <v>3180</v>
      </c>
      <c r="E11" s="182">
        <v>2940</v>
      </c>
      <c r="F11" s="65">
        <v>3300</v>
      </c>
      <c r="G11" s="65">
        <v>3800</v>
      </c>
    </row>
    <row r="12" spans="1:7" s="38" customFormat="1" ht="9.75" customHeight="1" x14ac:dyDescent="0.2">
      <c r="A12" s="392" t="s">
        <v>1023</v>
      </c>
      <c r="B12" s="65" t="s">
        <v>1027</v>
      </c>
      <c r="C12" s="65">
        <v>0</v>
      </c>
      <c r="D12" s="65">
        <v>3980</v>
      </c>
      <c r="E12" s="65">
        <v>1143</v>
      </c>
      <c r="F12" s="65"/>
      <c r="G12" s="65">
        <v>1700</v>
      </c>
    </row>
    <row r="13" spans="1:7" s="38" customFormat="1" ht="9.75" customHeight="1" x14ac:dyDescent="0.2">
      <c r="A13" s="76" t="s">
        <v>198</v>
      </c>
      <c r="B13" s="28" t="s">
        <v>199</v>
      </c>
      <c r="C13" s="161" t="s">
        <v>138</v>
      </c>
      <c r="D13" s="161">
        <v>0</v>
      </c>
      <c r="E13" s="161">
        <v>240</v>
      </c>
      <c r="F13" s="65"/>
      <c r="G13" s="65"/>
    </row>
    <row r="14" spans="1:7" s="38" customFormat="1" ht="9.75" customHeight="1" x14ac:dyDescent="0.2">
      <c r="A14" s="76" t="s">
        <v>201</v>
      </c>
      <c r="B14" s="28" t="s">
        <v>202</v>
      </c>
      <c r="C14" s="80">
        <v>3335</v>
      </c>
      <c r="D14" s="168">
        <v>5575</v>
      </c>
      <c r="E14" s="80">
        <v>4054</v>
      </c>
      <c r="F14" s="65">
        <v>3300</v>
      </c>
      <c r="G14" s="65">
        <v>4500</v>
      </c>
    </row>
    <row r="15" spans="1:7" s="38" customFormat="1" ht="9.75" customHeight="1" x14ac:dyDescent="0.2">
      <c r="A15" s="76" t="s">
        <v>203</v>
      </c>
      <c r="B15" s="28" t="s">
        <v>204</v>
      </c>
      <c r="C15" s="161" t="s">
        <v>106</v>
      </c>
      <c r="D15" s="161" t="s">
        <v>200</v>
      </c>
      <c r="E15" s="161" t="s">
        <v>271</v>
      </c>
      <c r="F15" s="65"/>
      <c r="G15" s="65"/>
    </row>
    <row r="16" spans="1:7" s="38" customFormat="1" ht="9.75" customHeight="1" x14ac:dyDescent="0.2">
      <c r="A16" s="76" t="s">
        <v>205</v>
      </c>
      <c r="B16" s="28" t="s">
        <v>206</v>
      </c>
      <c r="C16" s="161" t="s">
        <v>138</v>
      </c>
      <c r="D16" s="161" t="s">
        <v>82</v>
      </c>
      <c r="E16" s="161" t="s">
        <v>106</v>
      </c>
      <c r="F16" s="65"/>
      <c r="G16" s="65"/>
    </row>
    <row r="17" spans="1:7" s="38" customFormat="1" ht="9.75" customHeight="1" x14ac:dyDescent="0.2">
      <c r="A17" s="181" t="s">
        <v>804</v>
      </c>
      <c r="B17" s="28" t="s">
        <v>207</v>
      </c>
      <c r="C17" s="161">
        <v>100</v>
      </c>
      <c r="D17" s="161" t="s">
        <v>106</v>
      </c>
      <c r="E17" s="161">
        <v>0</v>
      </c>
      <c r="F17" s="65"/>
      <c r="G17" s="65"/>
    </row>
    <row r="18" spans="1:7" s="38" customFormat="1" ht="13.5" customHeight="1" x14ac:dyDescent="0.2">
      <c r="A18" s="76" t="s">
        <v>208</v>
      </c>
      <c r="B18" s="28" t="s">
        <v>209</v>
      </c>
      <c r="C18" s="190">
        <v>50000</v>
      </c>
      <c r="D18" s="161" t="s">
        <v>186</v>
      </c>
      <c r="E18" s="161">
        <v>20000</v>
      </c>
      <c r="F18" s="65"/>
      <c r="G18" s="65"/>
    </row>
    <row r="19" spans="1:7" s="38" customFormat="1" ht="12.75" customHeight="1" x14ac:dyDescent="0.25">
      <c r="A19" s="81"/>
      <c r="B19" s="157" t="s">
        <v>266</v>
      </c>
      <c r="C19" s="385">
        <f>SUM(C5:C18)</f>
        <v>277099</v>
      </c>
      <c r="D19" s="376">
        <f>SUM(D5:D18)</f>
        <v>301675</v>
      </c>
      <c r="E19" s="385">
        <f>SUM(E5:E18)</f>
        <v>313504</v>
      </c>
      <c r="F19" s="243">
        <f>SUM(F5:F18)</f>
        <v>289059</v>
      </c>
      <c r="G19" s="357">
        <f>SUM(G5:G18)</f>
        <v>273300</v>
      </c>
    </row>
    <row r="20" spans="1:7" s="38" customFormat="1" ht="9.75" customHeight="1" x14ac:dyDescent="0.2"/>
    <row r="21" spans="1:7" s="38" customFormat="1" ht="9.75" customHeight="1" x14ac:dyDescent="0.2">
      <c r="A21" s="76" t="s">
        <v>210</v>
      </c>
      <c r="B21" s="28" t="s">
        <v>211</v>
      </c>
      <c r="C21" s="78">
        <v>53685</v>
      </c>
      <c r="D21" s="191">
        <v>32310</v>
      </c>
      <c r="E21" s="78">
        <v>38386</v>
      </c>
      <c r="F21" s="65">
        <v>57143</v>
      </c>
      <c r="G21" s="65">
        <v>42000</v>
      </c>
    </row>
    <row r="22" spans="1:7" s="38" customFormat="1" ht="9.75" customHeight="1" x14ac:dyDescent="0.2">
      <c r="A22" s="76" t="s">
        <v>212</v>
      </c>
      <c r="B22" s="28" t="s">
        <v>213</v>
      </c>
      <c r="C22" s="78">
        <v>13426</v>
      </c>
      <c r="D22" s="191">
        <v>4619</v>
      </c>
      <c r="E22" s="78">
        <v>13143</v>
      </c>
      <c r="F22" s="65">
        <v>11402</v>
      </c>
      <c r="G22" s="65">
        <v>15000</v>
      </c>
    </row>
    <row r="23" spans="1:7" s="38" customFormat="1" ht="9.75" customHeight="1" x14ac:dyDescent="0.2">
      <c r="A23" s="181" t="s">
        <v>808</v>
      </c>
      <c r="B23" s="28" t="s">
        <v>214</v>
      </c>
      <c r="C23" s="78">
        <v>105179</v>
      </c>
      <c r="D23" s="191">
        <v>57310</v>
      </c>
      <c r="E23" s="78">
        <v>57896</v>
      </c>
      <c r="F23" s="65">
        <v>45000</v>
      </c>
      <c r="G23" s="65">
        <v>60000</v>
      </c>
    </row>
    <row r="24" spans="1:7" s="38" customFormat="1" ht="9.75" customHeight="1" x14ac:dyDescent="0.2">
      <c r="A24" s="76" t="s">
        <v>215</v>
      </c>
      <c r="B24" s="28" t="s">
        <v>216</v>
      </c>
      <c r="C24" s="161">
        <v>227</v>
      </c>
      <c r="D24" s="191">
        <v>25</v>
      </c>
      <c r="E24" s="191">
        <v>14</v>
      </c>
      <c r="F24" s="65">
        <v>500</v>
      </c>
      <c r="G24" s="65">
        <v>200</v>
      </c>
    </row>
    <row r="25" spans="1:7" s="38" customFormat="1" ht="12.75" hidden="1" customHeight="1" x14ac:dyDescent="0.2">
      <c r="A25" s="181" t="s">
        <v>931</v>
      </c>
      <c r="B25" s="28" t="s">
        <v>932</v>
      </c>
      <c r="C25" s="161" t="s">
        <v>200</v>
      </c>
      <c r="D25" s="191" t="s">
        <v>262</v>
      </c>
      <c r="E25" s="191" t="s">
        <v>262</v>
      </c>
      <c r="F25" s="65">
        <v>7200</v>
      </c>
      <c r="G25" s="65">
        <v>0</v>
      </c>
    </row>
    <row r="26" spans="1:7" s="38" customFormat="1" ht="9.75" customHeight="1" x14ac:dyDescent="0.25">
      <c r="A26" s="81"/>
      <c r="B26" s="57" t="s">
        <v>805</v>
      </c>
      <c r="C26" s="384">
        <f>SUM(C21:C25)</f>
        <v>172517</v>
      </c>
      <c r="D26" s="386">
        <f>SUM(D21:D25)</f>
        <v>94264</v>
      </c>
      <c r="E26" s="387">
        <f>SUM(E21:E25)</f>
        <v>109439</v>
      </c>
      <c r="F26" s="243">
        <f>SUM(F21:F25)</f>
        <v>121245</v>
      </c>
      <c r="G26" s="346">
        <f>SUM(G21:G25)</f>
        <v>117200</v>
      </c>
    </row>
    <row r="27" spans="1:7" s="38" customFormat="1" ht="9.75" customHeight="1" x14ac:dyDescent="0.2">
      <c r="A27" s="181" t="s">
        <v>809</v>
      </c>
      <c r="B27" s="28" t="s">
        <v>217</v>
      </c>
      <c r="C27" s="78">
        <v>11520</v>
      </c>
      <c r="D27" s="191">
        <v>6910</v>
      </c>
      <c r="E27" s="78">
        <v>7912</v>
      </c>
      <c r="F27" s="65">
        <v>12000</v>
      </c>
      <c r="G27" s="65">
        <v>10000</v>
      </c>
    </row>
    <row r="28" spans="1:7" s="38" customFormat="1" ht="9.75" customHeight="1" x14ac:dyDescent="0.2">
      <c r="A28" s="181" t="s">
        <v>810</v>
      </c>
      <c r="B28" s="28" t="s">
        <v>218</v>
      </c>
      <c r="C28" s="80">
        <v>2694</v>
      </c>
      <c r="D28" s="191">
        <v>1672</v>
      </c>
      <c r="E28" s="78">
        <v>1905</v>
      </c>
      <c r="F28" s="65">
        <v>2800</v>
      </c>
      <c r="G28" s="65">
        <v>2000</v>
      </c>
    </row>
    <row r="29" spans="1:7" s="38" customFormat="1" ht="9.75" customHeight="1" x14ac:dyDescent="0.2">
      <c r="A29" s="181" t="s">
        <v>811</v>
      </c>
      <c r="B29" s="28" t="s">
        <v>219</v>
      </c>
      <c r="C29" s="78">
        <v>373</v>
      </c>
      <c r="D29" s="38">
        <v>3037</v>
      </c>
      <c r="E29" s="78">
        <v>3270</v>
      </c>
      <c r="F29" s="65">
        <v>400</v>
      </c>
      <c r="G29" s="65">
        <v>3400</v>
      </c>
    </row>
    <row r="30" spans="1:7" s="38" customFormat="1" ht="9.75" customHeight="1" x14ac:dyDescent="0.2">
      <c r="A30" s="181" t="s">
        <v>807</v>
      </c>
      <c r="B30" s="83" t="s">
        <v>269</v>
      </c>
      <c r="C30" s="78">
        <v>-448</v>
      </c>
      <c r="D30" s="191">
        <v>0</v>
      </c>
      <c r="E30" s="78" t="s">
        <v>1026</v>
      </c>
      <c r="F30" s="65">
        <v>400</v>
      </c>
      <c r="G30" s="65">
        <v>0</v>
      </c>
    </row>
    <row r="31" spans="1:7" s="38" customFormat="1" ht="9.75" customHeight="1" x14ac:dyDescent="0.2">
      <c r="A31" s="76" t="s">
        <v>220</v>
      </c>
      <c r="B31" s="28" t="s">
        <v>221</v>
      </c>
      <c r="C31" s="78">
        <v>1546</v>
      </c>
      <c r="D31" s="191">
        <v>7569</v>
      </c>
      <c r="E31" s="78">
        <v>7569</v>
      </c>
      <c r="F31" s="65">
        <v>9547</v>
      </c>
      <c r="G31" s="65">
        <v>9000</v>
      </c>
    </row>
    <row r="32" spans="1:7" s="38" customFormat="1" ht="9.75" customHeight="1" x14ac:dyDescent="0.2">
      <c r="A32" s="76" t="s">
        <v>222</v>
      </c>
      <c r="B32" s="529" t="s">
        <v>920</v>
      </c>
      <c r="C32" s="80">
        <v>2673</v>
      </c>
      <c r="D32" s="190">
        <v>2897</v>
      </c>
      <c r="E32" s="78">
        <v>3329</v>
      </c>
      <c r="F32" s="65">
        <v>3500</v>
      </c>
      <c r="G32" s="65">
        <v>3600</v>
      </c>
    </row>
    <row r="33" spans="1:7" s="38" customFormat="1" ht="9.75" customHeight="1" x14ac:dyDescent="0.2">
      <c r="A33" s="76" t="s">
        <v>223</v>
      </c>
      <c r="B33" s="83" t="s">
        <v>15</v>
      </c>
      <c r="C33" s="161" t="s">
        <v>271</v>
      </c>
      <c r="D33" s="161">
        <v>0</v>
      </c>
      <c r="E33" s="161">
        <v>0</v>
      </c>
      <c r="F33" s="65">
        <v>500</v>
      </c>
      <c r="G33" s="65">
        <v>500</v>
      </c>
    </row>
    <row r="34" spans="1:7" s="38" customFormat="1" ht="9.75" customHeight="1" x14ac:dyDescent="0.2">
      <c r="A34" s="76" t="s">
        <v>224</v>
      </c>
      <c r="B34" s="83" t="s">
        <v>270</v>
      </c>
      <c r="C34" s="161" t="s">
        <v>106</v>
      </c>
      <c r="D34" s="161">
        <v>0</v>
      </c>
      <c r="E34" s="161">
        <v>0</v>
      </c>
      <c r="F34" s="65">
        <v>500</v>
      </c>
      <c r="G34" s="65">
        <v>500</v>
      </c>
    </row>
    <row r="35" spans="1:7" s="38" customFormat="1" ht="14.25" customHeight="1" x14ac:dyDescent="0.2">
      <c r="A35" s="76" t="s">
        <v>225</v>
      </c>
      <c r="B35" s="28" t="s">
        <v>226</v>
      </c>
      <c r="C35" s="161" t="s">
        <v>106</v>
      </c>
      <c r="D35" s="161">
        <v>15</v>
      </c>
      <c r="E35" s="161">
        <v>265</v>
      </c>
      <c r="F35" s="65">
        <v>500</v>
      </c>
      <c r="G35" s="65">
        <v>500</v>
      </c>
    </row>
    <row r="36" spans="1:7" s="38" customFormat="1" ht="13.5" customHeight="1" x14ac:dyDescent="0.25">
      <c r="A36" s="82"/>
      <c r="B36" s="180" t="s">
        <v>802</v>
      </c>
      <c r="C36" s="384">
        <f>SUM(C27:C35)</f>
        <v>18358</v>
      </c>
      <c r="D36" s="384">
        <f>SUM(D27:D35)</f>
        <v>22100</v>
      </c>
      <c r="E36" s="385">
        <f>SUM(E27:E35)</f>
        <v>24250</v>
      </c>
      <c r="F36" s="243">
        <f>SUM(F27:F35)</f>
        <v>30147</v>
      </c>
      <c r="G36" s="357">
        <f>SUM(G27:G35)</f>
        <v>29500</v>
      </c>
    </row>
    <row r="37" spans="1:7" s="38" customFormat="1" ht="12.75" customHeight="1" x14ac:dyDescent="0.25">
      <c r="A37" s="81"/>
      <c r="B37" s="57" t="s">
        <v>803</v>
      </c>
      <c r="C37" s="384">
        <f>SUM(C26,C36)</f>
        <v>190875</v>
      </c>
      <c r="D37" s="384">
        <f>SUM(D26,D36)</f>
        <v>116364</v>
      </c>
      <c r="E37" s="385">
        <f>SUM(E26,E36)</f>
        <v>133689</v>
      </c>
      <c r="F37" s="378">
        <f>SUM(F26,F36)</f>
        <v>151392</v>
      </c>
      <c r="G37" s="357">
        <f>SUM(G26,G36)</f>
        <v>146700</v>
      </c>
    </row>
    <row r="38" spans="1:7" s="38" customFormat="1" ht="9.75" customHeight="1" x14ac:dyDescent="0.2">
      <c r="A38" s="76" t="s">
        <v>227</v>
      </c>
      <c r="B38" s="28" t="s">
        <v>228</v>
      </c>
      <c r="C38" s="161">
        <v>499</v>
      </c>
      <c r="D38" s="161">
        <v>135</v>
      </c>
      <c r="E38" s="161">
        <v>500</v>
      </c>
      <c r="F38" s="65">
        <v>625</v>
      </c>
      <c r="G38" s="65">
        <v>500</v>
      </c>
    </row>
    <row r="39" spans="1:7" s="38" customFormat="1" ht="9.75" customHeight="1" x14ac:dyDescent="0.2">
      <c r="A39" s="181" t="s">
        <v>812</v>
      </c>
      <c r="B39" s="28" t="s">
        <v>229</v>
      </c>
      <c r="C39" s="189">
        <v>447</v>
      </c>
      <c r="D39" s="161">
        <v>1992</v>
      </c>
      <c r="E39" s="161">
        <v>2000</v>
      </c>
      <c r="F39" s="65">
        <v>250</v>
      </c>
      <c r="G39" s="65">
        <v>2000</v>
      </c>
    </row>
    <row r="40" spans="1:7" s="38" customFormat="1" ht="9.75" customHeight="1" x14ac:dyDescent="0.2">
      <c r="A40" s="76" t="s">
        <v>230</v>
      </c>
      <c r="B40" s="83" t="s">
        <v>18</v>
      </c>
      <c r="C40" s="78">
        <v>0</v>
      </c>
      <c r="D40" s="80">
        <v>0</v>
      </c>
      <c r="E40" s="78" t="s">
        <v>262</v>
      </c>
      <c r="F40" s="65">
        <v>1000</v>
      </c>
      <c r="G40" s="65">
        <v>1000</v>
      </c>
    </row>
    <row r="41" spans="1:7" s="38" customFormat="1" ht="9.75" customHeight="1" x14ac:dyDescent="0.2">
      <c r="A41" s="76" t="s">
        <v>231</v>
      </c>
      <c r="B41" s="28" t="s">
        <v>232</v>
      </c>
      <c r="C41" s="80">
        <v>10970</v>
      </c>
      <c r="D41" s="78">
        <v>5455</v>
      </c>
      <c r="E41" s="78">
        <v>7500</v>
      </c>
      <c r="F41" s="65">
        <v>8800</v>
      </c>
      <c r="G41" s="65">
        <v>8000</v>
      </c>
    </row>
    <row r="42" spans="1:7" s="38" customFormat="1" ht="9.75" customHeight="1" x14ac:dyDescent="0.2">
      <c r="A42" s="76" t="s">
        <v>233</v>
      </c>
      <c r="B42" s="28" t="s">
        <v>234</v>
      </c>
      <c r="C42" s="78">
        <v>60</v>
      </c>
      <c r="D42" s="191">
        <v>0</v>
      </c>
      <c r="E42" s="191">
        <v>65</v>
      </c>
      <c r="F42" s="65">
        <v>300</v>
      </c>
      <c r="G42" s="65">
        <v>200</v>
      </c>
    </row>
    <row r="43" spans="1:7" s="38" customFormat="1" ht="9.75" customHeight="1" x14ac:dyDescent="0.2">
      <c r="A43" s="76" t="s">
        <v>816</v>
      </c>
      <c r="B43" s="257" t="s">
        <v>1055</v>
      </c>
      <c r="C43" s="191" t="s">
        <v>262</v>
      </c>
      <c r="D43" s="191">
        <v>4696</v>
      </c>
      <c r="E43" s="191">
        <v>4696</v>
      </c>
      <c r="F43" s="65">
        <v>5500</v>
      </c>
      <c r="G43" s="522">
        <v>5000</v>
      </c>
    </row>
    <row r="44" spans="1:7" s="38" customFormat="1" ht="9.75" customHeight="1" x14ac:dyDescent="0.2">
      <c r="A44" s="76" t="s">
        <v>235</v>
      </c>
      <c r="B44" s="28" t="s">
        <v>236</v>
      </c>
      <c r="C44" s="191" t="s">
        <v>262</v>
      </c>
      <c r="D44" s="188">
        <v>0</v>
      </c>
      <c r="E44" s="161">
        <v>1110</v>
      </c>
      <c r="F44" s="65">
        <v>1100</v>
      </c>
      <c r="G44" s="65">
        <v>1100</v>
      </c>
    </row>
    <row r="45" spans="1:7" s="38" customFormat="1" ht="9.75" customHeight="1" x14ac:dyDescent="0.2">
      <c r="A45" s="76" t="s">
        <v>237</v>
      </c>
      <c r="B45" s="28" t="s">
        <v>238</v>
      </c>
      <c r="C45" s="78">
        <v>31057</v>
      </c>
      <c r="D45" s="78">
        <v>1207</v>
      </c>
      <c r="E45" s="80">
        <v>12071</v>
      </c>
      <c r="F45" s="65">
        <v>21288</v>
      </c>
      <c r="G45" s="65">
        <v>15000</v>
      </c>
    </row>
    <row r="46" spans="1:7" s="38" customFormat="1" ht="9.75" customHeight="1" x14ac:dyDescent="0.2">
      <c r="A46" s="181" t="s">
        <v>813</v>
      </c>
      <c r="B46" s="28" t="s">
        <v>239</v>
      </c>
      <c r="C46" s="78">
        <v>24380</v>
      </c>
      <c r="D46" s="80">
        <v>12667</v>
      </c>
      <c r="E46" s="182">
        <v>18867</v>
      </c>
      <c r="F46" s="65">
        <v>20000</v>
      </c>
      <c r="G46" s="65">
        <v>20000</v>
      </c>
    </row>
    <row r="47" spans="1:7" s="38" customFormat="1" ht="9.75" customHeight="1" x14ac:dyDescent="0.2">
      <c r="A47" s="76" t="s">
        <v>240</v>
      </c>
      <c r="B47" s="28" t="s">
        <v>241</v>
      </c>
      <c r="C47" s="78">
        <v>10896</v>
      </c>
      <c r="D47" s="78">
        <v>9710</v>
      </c>
      <c r="E47" s="78">
        <v>10854</v>
      </c>
      <c r="F47" s="65">
        <v>12000</v>
      </c>
      <c r="G47" s="342">
        <v>12000</v>
      </c>
    </row>
    <row r="48" spans="1:7" s="38" customFormat="1" ht="9.75" customHeight="1" x14ac:dyDescent="0.2">
      <c r="A48" s="76" t="s">
        <v>242</v>
      </c>
      <c r="B48" s="28" t="s">
        <v>243</v>
      </c>
      <c r="C48" s="78">
        <v>0</v>
      </c>
      <c r="D48" s="168">
        <v>203</v>
      </c>
      <c r="E48" s="78">
        <v>329.98</v>
      </c>
      <c r="F48" s="65">
        <v>350</v>
      </c>
      <c r="G48" s="65">
        <v>350</v>
      </c>
    </row>
    <row r="49" spans="1:13" s="38" customFormat="1" ht="9.75" customHeight="1" x14ac:dyDescent="0.2">
      <c r="A49" s="76" t="s">
        <v>244</v>
      </c>
      <c r="B49" s="28" t="s">
        <v>245</v>
      </c>
      <c r="C49" s="78">
        <v>1347</v>
      </c>
      <c r="D49" s="168">
        <v>2722</v>
      </c>
      <c r="E49" s="182">
        <v>4182</v>
      </c>
      <c r="F49" s="65">
        <v>1500</v>
      </c>
      <c r="G49" s="65">
        <v>3000</v>
      </c>
    </row>
    <row r="50" spans="1:13" s="38" customFormat="1" ht="9.75" customHeight="1" x14ac:dyDescent="0.2">
      <c r="A50" s="76" t="s">
        <v>246</v>
      </c>
      <c r="B50" s="28" t="s">
        <v>247</v>
      </c>
      <c r="C50" s="190">
        <v>501</v>
      </c>
      <c r="D50" s="527">
        <v>1018</v>
      </c>
      <c r="E50" s="78">
        <v>1000</v>
      </c>
      <c r="F50" s="65">
        <v>2000</v>
      </c>
      <c r="G50" s="65">
        <v>1000</v>
      </c>
    </row>
    <row r="51" spans="1:13" s="38" customFormat="1" ht="9.75" customHeight="1" x14ac:dyDescent="0.2">
      <c r="A51" s="76" t="s">
        <v>248</v>
      </c>
      <c r="B51" s="28" t="s">
        <v>249</v>
      </c>
      <c r="C51" s="191">
        <v>782</v>
      </c>
      <c r="D51" s="161">
        <v>205</v>
      </c>
      <c r="E51" s="80">
        <v>618</v>
      </c>
      <c r="F51" s="65">
        <v>2000</v>
      </c>
      <c r="G51" s="342">
        <v>2000</v>
      </c>
    </row>
    <row r="52" spans="1:13" s="38" customFormat="1" ht="9.75" customHeight="1" x14ac:dyDescent="0.2">
      <c r="A52" s="76" t="s">
        <v>250</v>
      </c>
      <c r="B52" s="28" t="s">
        <v>251</v>
      </c>
      <c r="C52" s="78">
        <v>16191</v>
      </c>
      <c r="D52" s="78">
        <v>12801</v>
      </c>
      <c r="E52" s="38">
        <v>16111</v>
      </c>
      <c r="F52" s="65">
        <v>24000</v>
      </c>
      <c r="G52" s="65">
        <v>19000</v>
      </c>
    </row>
    <row r="53" spans="1:13" s="38" customFormat="1" ht="9.75" customHeight="1" x14ac:dyDescent="0.2">
      <c r="A53" s="76" t="s">
        <v>252</v>
      </c>
      <c r="B53" s="28" t="s">
        <v>253</v>
      </c>
      <c r="C53" s="80">
        <v>6992</v>
      </c>
      <c r="D53" s="38">
        <v>919</v>
      </c>
      <c r="E53" s="78">
        <v>1219</v>
      </c>
      <c r="F53" s="65">
        <v>8500</v>
      </c>
      <c r="G53" s="65">
        <v>3500</v>
      </c>
    </row>
    <row r="54" spans="1:13" s="38" customFormat="1" ht="9.75" customHeight="1" x14ac:dyDescent="0.2">
      <c r="A54" s="76" t="s">
        <v>254</v>
      </c>
      <c r="B54" s="28" t="s">
        <v>255</v>
      </c>
      <c r="C54" s="80">
        <v>3630</v>
      </c>
      <c r="D54" s="78">
        <v>2391</v>
      </c>
      <c r="E54" s="78">
        <v>3488</v>
      </c>
      <c r="F54" s="65">
        <v>4000</v>
      </c>
      <c r="G54" s="65">
        <v>4000</v>
      </c>
    </row>
    <row r="55" spans="1:13" s="38" customFormat="1" ht="9.75" customHeight="1" x14ac:dyDescent="0.2">
      <c r="A55" s="76" t="s">
        <v>256</v>
      </c>
      <c r="B55" s="28" t="s">
        <v>257</v>
      </c>
      <c r="C55" s="78">
        <v>5194</v>
      </c>
      <c r="D55" s="78">
        <v>3683</v>
      </c>
      <c r="E55" s="78">
        <v>5525</v>
      </c>
      <c r="F55" s="65">
        <v>4300</v>
      </c>
      <c r="G55" s="65">
        <v>6000</v>
      </c>
    </row>
    <row r="56" spans="1:13" s="38" customFormat="1" ht="9.75" customHeight="1" x14ac:dyDescent="0.2">
      <c r="A56" s="76" t="s">
        <v>258</v>
      </c>
      <c r="B56" s="28" t="s">
        <v>259</v>
      </c>
      <c r="C56" s="80">
        <v>5886</v>
      </c>
      <c r="D56" s="80">
        <v>4704</v>
      </c>
      <c r="E56" s="78">
        <v>6186</v>
      </c>
      <c r="F56" s="65">
        <v>8000</v>
      </c>
      <c r="G56" s="65">
        <v>7000</v>
      </c>
    </row>
    <row r="57" spans="1:13" s="38" customFormat="1" ht="14.25" customHeight="1" x14ac:dyDescent="0.25">
      <c r="A57" s="81"/>
      <c r="B57" s="57" t="s">
        <v>806</v>
      </c>
      <c r="C57" s="384">
        <f>SUM(C38:C56)</f>
        <v>118832</v>
      </c>
      <c r="D57" s="384">
        <f>SUM(D38:D56)</f>
        <v>64508</v>
      </c>
      <c r="E57" s="385">
        <f>SUM(E38:E56)</f>
        <v>96321.98000000001</v>
      </c>
      <c r="F57" s="357">
        <f>SUM(F38:F56)</f>
        <v>125513</v>
      </c>
      <c r="G57" s="357">
        <f>SUM(G38:G56)</f>
        <v>110650</v>
      </c>
    </row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>
      <c r="A61" s="270" t="s">
        <v>272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</row>
    <row r="62" spans="1:13" ht="19.5" customHeight="1" x14ac:dyDescent="0.25">
      <c r="A62" s="269" t="s">
        <v>925</v>
      </c>
    </row>
    <row r="63" spans="1:13" ht="15" customHeight="1" x14ac:dyDescent="0.25">
      <c r="A63" s="269" t="s">
        <v>1056</v>
      </c>
    </row>
    <row r="64" spans="1:13" ht="55.5" customHeight="1" x14ac:dyDescent="0.25">
      <c r="A64" s="445" t="s">
        <v>183</v>
      </c>
      <c r="B64" s="446"/>
      <c r="C64" s="87" t="s">
        <v>1010</v>
      </c>
      <c r="D64" s="87" t="s">
        <v>1041</v>
      </c>
      <c r="E64" s="87" t="s">
        <v>1016</v>
      </c>
      <c r="F64" s="87" t="s">
        <v>1015</v>
      </c>
      <c r="G64" s="271" t="s">
        <v>1012</v>
      </c>
    </row>
    <row r="65" spans="1:7" ht="15" customHeight="1" x14ac:dyDescent="0.25">
      <c r="A65" s="76" t="s">
        <v>273</v>
      </c>
      <c r="B65" s="43" t="s">
        <v>274</v>
      </c>
      <c r="C65" s="78">
        <v>8200</v>
      </c>
      <c r="D65" s="183" t="s">
        <v>139</v>
      </c>
      <c r="E65" s="78" t="s">
        <v>262</v>
      </c>
      <c r="F65" s="65">
        <v>12000</v>
      </c>
      <c r="G65" s="1">
        <v>15150</v>
      </c>
    </row>
    <row r="66" spans="1:7" ht="15" customHeight="1" x14ac:dyDescent="0.25">
      <c r="A66" s="76" t="s">
        <v>275</v>
      </c>
      <c r="B66" s="88" t="s">
        <v>936</v>
      </c>
      <c r="C66" s="161"/>
      <c r="D66" s="191" t="s">
        <v>262</v>
      </c>
      <c r="E66" s="161">
        <v>11600</v>
      </c>
      <c r="F66" s="1"/>
      <c r="G66" s="1"/>
    </row>
    <row r="67" spans="1:7" ht="15" customHeight="1" x14ac:dyDescent="0.25">
      <c r="A67" s="181" t="s">
        <v>814</v>
      </c>
      <c r="B67" s="88" t="s">
        <v>815</v>
      </c>
      <c r="C67" s="168">
        <v>357050</v>
      </c>
      <c r="D67" s="168">
        <v>68646</v>
      </c>
      <c r="E67" s="168">
        <v>68646</v>
      </c>
      <c r="F67" s="1"/>
      <c r="G67" s="1"/>
    </row>
    <row r="68" spans="1:7" ht="15" customHeight="1" x14ac:dyDescent="0.25">
      <c r="A68" s="89" t="s">
        <v>278</v>
      </c>
      <c r="B68" s="90"/>
      <c r="C68" s="184" t="s">
        <v>277</v>
      </c>
      <c r="D68" s="78">
        <v>0</v>
      </c>
      <c r="E68" s="185" t="s">
        <v>279</v>
      </c>
      <c r="F68" s="1">
        <v>59</v>
      </c>
      <c r="G68" s="526">
        <v>800</v>
      </c>
    </row>
    <row r="69" spans="1:7" ht="15" customHeight="1" x14ac:dyDescent="0.25">
      <c r="A69" s="77"/>
      <c r="B69" s="43" t="s">
        <v>280</v>
      </c>
      <c r="C69" s="78">
        <f>SUM(C65:C68)</f>
        <v>365250</v>
      </c>
      <c r="D69" s="78">
        <f>SUM(D65:D68)</f>
        <v>68646</v>
      </c>
      <c r="E69" s="78"/>
      <c r="F69" s="1">
        <v>95</v>
      </c>
      <c r="G69" s="1">
        <f>SUM(G65:G68)</f>
        <v>15950</v>
      </c>
    </row>
    <row r="70" spans="1:7" ht="15" customHeight="1" x14ac:dyDescent="0.25">
      <c r="A70" s="77"/>
      <c r="B70" s="91"/>
      <c r="C70" s="186"/>
      <c r="D70" s="186"/>
      <c r="E70" s="186"/>
      <c r="F70" s="1"/>
      <c r="G70" s="1"/>
    </row>
    <row r="71" spans="1:7" ht="15" customHeight="1" x14ac:dyDescent="0.25">
      <c r="A71" s="76" t="s">
        <v>281</v>
      </c>
      <c r="B71" s="43" t="s">
        <v>941</v>
      </c>
      <c r="C71" s="187">
        <v>50000</v>
      </c>
      <c r="D71" s="168" t="s">
        <v>276</v>
      </c>
      <c r="E71" s="168">
        <v>20000</v>
      </c>
      <c r="F71" s="1"/>
      <c r="G71" s="303"/>
    </row>
    <row r="72" spans="1:7" ht="15" customHeight="1" x14ac:dyDescent="0.25">
      <c r="A72" s="77"/>
      <c r="B72" s="92" t="s">
        <v>284</v>
      </c>
      <c r="C72" s="94">
        <f>SUM(C37,C57,C69,C71)</f>
        <v>724957</v>
      </c>
      <c r="D72" s="94">
        <f>SUM(D37,D57,D69,D71)</f>
        <v>249518</v>
      </c>
      <c r="E72" s="94">
        <f>SUM(E37,E57,E69,E71)</f>
        <v>250010.98</v>
      </c>
      <c r="F72" s="347">
        <f>SUM(F37,F57,F65,F68,F69,F71)</f>
        <v>289059</v>
      </c>
      <c r="G72" s="1">
        <f>SUM(G37,G57,G69,G71)</f>
        <v>273300</v>
      </c>
    </row>
    <row r="73" spans="1:7" x14ac:dyDescent="0.25">
      <c r="A73" s="77"/>
      <c r="B73" s="91"/>
      <c r="C73" s="186"/>
      <c r="D73" s="186"/>
      <c r="E73" s="186"/>
      <c r="F73" s="1"/>
      <c r="G73" s="303"/>
    </row>
    <row r="74" spans="1:7" ht="51" x14ac:dyDescent="0.25">
      <c r="A74" s="77"/>
      <c r="B74" s="318" t="s">
        <v>282</v>
      </c>
      <c r="C74" s="272">
        <f>SUM(C19-C72)</f>
        <v>-447858</v>
      </c>
      <c r="D74" s="272">
        <f>SUM(D19-D72)</f>
        <v>52157</v>
      </c>
      <c r="E74" s="272">
        <f>SUM(E19-E72)</f>
        <v>63493.01999999999</v>
      </c>
      <c r="F74" s="347">
        <f>SUM(F19-F72)</f>
        <v>0</v>
      </c>
      <c r="G74" s="1">
        <f>SUM(G19-G72)</f>
        <v>0</v>
      </c>
    </row>
    <row r="75" spans="1:7" ht="15" customHeight="1" x14ac:dyDescent="0.25">
      <c r="A75" s="443" t="s">
        <v>999</v>
      </c>
      <c r="B75" s="444"/>
      <c r="C75" s="94"/>
      <c r="D75" s="94"/>
      <c r="E75" s="1"/>
      <c r="F75" s="94">
        <v>0</v>
      </c>
      <c r="G75" s="1"/>
    </row>
  </sheetData>
  <mergeCells count="2">
    <mergeCell ref="A64:B64"/>
    <mergeCell ref="A75:B75"/>
  </mergeCells>
  <pageMargins left="0.7" right="0.7" top="0.75" bottom="0.75" header="0.3" footer="0.3"/>
  <pageSetup orientation="portrait" r:id="rId1"/>
  <ignoredErrors>
    <ignoredError sqref="F7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5114-9316-46B6-9964-C8604183BDC1}">
  <dimension ref="A1:M53"/>
  <sheetViews>
    <sheetView zoomScale="130" zoomScaleNormal="130" workbookViewId="0">
      <selection activeCell="A3" sqref="A3:B3"/>
    </sheetView>
  </sheetViews>
  <sheetFormatPr defaultRowHeight="15" x14ac:dyDescent="0.25"/>
  <cols>
    <col min="1" max="1" width="14" customWidth="1"/>
    <col min="3" max="3" width="11.5703125" customWidth="1"/>
    <col min="9" max="9" width="6.28515625" customWidth="1"/>
  </cols>
  <sheetData>
    <row r="1" spans="1:8" ht="16.5" x14ac:dyDescent="0.25">
      <c r="A1" s="17" t="s">
        <v>140</v>
      </c>
      <c r="B1" s="17"/>
      <c r="C1" s="17"/>
      <c r="D1" s="2"/>
      <c r="E1" s="2"/>
      <c r="F1" s="2"/>
      <c r="G1" s="2"/>
      <c r="H1" s="2"/>
    </row>
    <row r="2" spans="1:8" ht="16.5" x14ac:dyDescent="0.25">
      <c r="A2" s="17" t="s">
        <v>286</v>
      </c>
      <c r="B2" s="17"/>
      <c r="C2" s="17"/>
      <c r="D2" s="2"/>
      <c r="E2" s="2"/>
      <c r="F2" s="2"/>
      <c r="G2" s="2"/>
      <c r="H2" s="2"/>
    </row>
    <row r="3" spans="1:8" ht="16.5" x14ac:dyDescent="0.25">
      <c r="A3" s="416" t="s">
        <v>1056</v>
      </c>
      <c r="B3" s="431"/>
      <c r="C3" s="18"/>
      <c r="D3" s="2"/>
      <c r="E3" s="2"/>
      <c r="F3" s="2"/>
      <c r="G3" s="2"/>
      <c r="H3" s="2"/>
    </row>
    <row r="4" spans="1:8" ht="63.75" x14ac:dyDescent="0.25">
      <c r="A4" s="427" t="s">
        <v>285</v>
      </c>
      <c r="B4" s="427"/>
      <c r="C4" s="427"/>
      <c r="D4" s="19" t="s">
        <v>1010</v>
      </c>
      <c r="E4" s="19" t="s">
        <v>1040</v>
      </c>
      <c r="F4" s="19" t="s">
        <v>1008</v>
      </c>
      <c r="G4" s="19" t="s">
        <v>1009</v>
      </c>
      <c r="H4" s="20" t="s">
        <v>1012</v>
      </c>
    </row>
    <row r="5" spans="1:8" ht="10.5" customHeight="1" x14ac:dyDescent="0.25">
      <c r="A5" s="73" t="s">
        <v>287</v>
      </c>
      <c r="B5" s="456" t="s">
        <v>940</v>
      </c>
      <c r="C5" s="456"/>
      <c r="D5" s="194">
        <v>14979</v>
      </c>
      <c r="E5" s="195">
        <v>21325</v>
      </c>
      <c r="F5" s="194">
        <v>21612</v>
      </c>
      <c r="G5" s="65">
        <v>40000</v>
      </c>
      <c r="H5" s="65">
        <v>37550</v>
      </c>
    </row>
    <row r="6" spans="1:8" ht="10.5" customHeight="1" x14ac:dyDescent="0.25">
      <c r="A6" s="207" t="s">
        <v>854</v>
      </c>
      <c r="B6" s="457" t="s">
        <v>855</v>
      </c>
      <c r="C6" s="456"/>
      <c r="D6" s="200">
        <v>45450</v>
      </c>
      <c r="E6" s="194">
        <v>52251</v>
      </c>
      <c r="F6" s="201">
        <v>54078</v>
      </c>
      <c r="G6" s="65">
        <v>45000</v>
      </c>
      <c r="H6" s="342">
        <v>55600</v>
      </c>
    </row>
    <row r="7" spans="1:8" ht="10.5" customHeight="1" x14ac:dyDescent="0.25">
      <c r="A7" s="207" t="s">
        <v>856</v>
      </c>
      <c r="B7" s="457" t="s">
        <v>857</v>
      </c>
      <c r="C7" s="456"/>
      <c r="D7" s="195" t="s">
        <v>1026</v>
      </c>
      <c r="E7" s="195">
        <v>0</v>
      </c>
      <c r="F7" s="194" t="s">
        <v>262</v>
      </c>
      <c r="G7" s="65">
        <v>5000</v>
      </c>
      <c r="H7" s="65">
        <v>5000</v>
      </c>
    </row>
    <row r="8" spans="1:8" ht="11.25" customHeight="1" x14ac:dyDescent="0.25">
      <c r="A8" s="207" t="s">
        <v>858</v>
      </c>
      <c r="B8" s="462" t="s">
        <v>9</v>
      </c>
      <c r="C8" s="456"/>
      <c r="D8" s="195" t="s">
        <v>1026</v>
      </c>
      <c r="E8" s="195"/>
      <c r="F8" s="195" t="s">
        <v>262</v>
      </c>
      <c r="G8" s="65"/>
      <c r="H8" s="65" t="s">
        <v>1026</v>
      </c>
    </row>
    <row r="9" spans="1:8" ht="10.5" customHeight="1" x14ac:dyDescent="0.25">
      <c r="A9" s="207" t="s">
        <v>859</v>
      </c>
      <c r="B9" s="462" t="s">
        <v>860</v>
      </c>
      <c r="C9" s="456"/>
      <c r="D9" s="195" t="s">
        <v>1026</v>
      </c>
      <c r="E9" s="193" t="s">
        <v>262</v>
      </c>
      <c r="F9" s="201" t="s">
        <v>262</v>
      </c>
      <c r="G9" s="65"/>
      <c r="H9" s="342"/>
    </row>
    <row r="10" spans="1:8" ht="10.5" customHeight="1" x14ac:dyDescent="0.25">
      <c r="A10" s="207" t="s">
        <v>861</v>
      </c>
      <c r="B10" s="456" t="s">
        <v>11</v>
      </c>
      <c r="C10" s="456"/>
      <c r="D10" s="194">
        <v>135304</v>
      </c>
      <c r="E10" s="193">
        <v>6968</v>
      </c>
      <c r="F10" s="194">
        <v>6968</v>
      </c>
      <c r="G10" s="65">
        <v>60000</v>
      </c>
      <c r="H10" s="65">
        <v>40000</v>
      </c>
    </row>
    <row r="11" spans="1:8" ht="10.5" customHeight="1" x14ac:dyDescent="0.25">
      <c r="A11" s="207" t="s">
        <v>862</v>
      </c>
      <c r="B11" s="457" t="s">
        <v>763</v>
      </c>
      <c r="C11" s="456"/>
      <c r="D11" s="197" t="s">
        <v>262</v>
      </c>
      <c r="E11" s="205" t="s">
        <v>262</v>
      </c>
      <c r="F11" s="197" t="s">
        <v>262</v>
      </c>
      <c r="G11" s="65"/>
      <c r="H11" s="65"/>
    </row>
    <row r="12" spans="1:8" ht="10.5" customHeight="1" x14ac:dyDescent="0.25">
      <c r="A12" s="207"/>
      <c r="B12" s="458" t="s">
        <v>324</v>
      </c>
      <c r="C12" s="459"/>
      <c r="D12" s="368">
        <f>SUM(D5:D11)</f>
        <v>195733</v>
      </c>
      <c r="E12" s="368">
        <f>SUM(E5:E11)</f>
        <v>80544</v>
      </c>
      <c r="F12" s="368">
        <f>SUM(F5:F11)</f>
        <v>82658</v>
      </c>
      <c r="G12" s="243">
        <f>SUM(G5:G11)</f>
        <v>150000</v>
      </c>
      <c r="H12" s="243">
        <f>SUM(H5:H11)</f>
        <v>138150</v>
      </c>
    </row>
    <row r="13" spans="1:8" ht="10.5" customHeight="1" x14ac:dyDescent="0.25">
      <c r="A13" s="208"/>
      <c r="B13" s="450"/>
      <c r="C13" s="451"/>
      <c r="D13" s="215"/>
      <c r="E13" s="216"/>
      <c r="F13" s="215"/>
      <c r="G13" s="65"/>
      <c r="H13" s="65"/>
    </row>
    <row r="14" spans="1:8" ht="11.25" customHeight="1" x14ac:dyDescent="0.25">
      <c r="A14" s="208" t="s">
        <v>863</v>
      </c>
      <c r="B14" s="450" t="s">
        <v>864</v>
      </c>
      <c r="C14" s="451"/>
      <c r="D14" s="215">
        <v>6750</v>
      </c>
      <c r="E14" s="216">
        <v>4107</v>
      </c>
      <c r="F14" s="215">
        <v>6750</v>
      </c>
      <c r="G14" s="65">
        <v>7309</v>
      </c>
      <c r="H14" s="65">
        <v>7400</v>
      </c>
    </row>
    <row r="15" spans="1:8" ht="11.25" customHeight="1" x14ac:dyDescent="0.25">
      <c r="A15" s="73" t="s">
        <v>288</v>
      </c>
      <c r="B15" s="452" t="s">
        <v>865</v>
      </c>
      <c r="C15" s="452"/>
      <c r="D15" s="215">
        <v>1583</v>
      </c>
      <c r="E15" s="215">
        <v>4736</v>
      </c>
      <c r="F15" s="216">
        <v>9912</v>
      </c>
      <c r="G15" s="65">
        <v>4716</v>
      </c>
      <c r="H15" s="65">
        <v>11000</v>
      </c>
    </row>
    <row r="16" spans="1:8" ht="11.25" customHeight="1" x14ac:dyDescent="0.25">
      <c r="A16" s="73" t="s">
        <v>872</v>
      </c>
      <c r="B16" s="450" t="s">
        <v>871</v>
      </c>
      <c r="C16" s="451"/>
      <c r="D16" s="215" t="s">
        <v>262</v>
      </c>
      <c r="E16" s="215">
        <v>0</v>
      </c>
      <c r="F16" s="216" t="s">
        <v>262</v>
      </c>
      <c r="G16" s="65"/>
      <c r="H16" s="65">
        <v>15000</v>
      </c>
    </row>
    <row r="17" spans="1:9" ht="11.25" customHeight="1" x14ac:dyDescent="0.25">
      <c r="A17" s="73" t="s">
        <v>289</v>
      </c>
      <c r="B17" s="452" t="s">
        <v>866</v>
      </c>
      <c r="C17" s="452"/>
      <c r="D17" s="217" t="s">
        <v>867</v>
      </c>
      <c r="E17" s="209">
        <v>0</v>
      </c>
      <c r="F17" s="209" t="s">
        <v>262</v>
      </c>
      <c r="G17" s="65">
        <v>2000</v>
      </c>
      <c r="H17" s="65">
        <v>1000</v>
      </c>
    </row>
    <row r="18" spans="1:9" ht="10.5" customHeight="1" x14ac:dyDescent="0.25">
      <c r="A18" s="73" t="s">
        <v>290</v>
      </c>
      <c r="B18" s="452" t="s">
        <v>873</v>
      </c>
      <c r="C18" s="452"/>
      <c r="D18" s="209">
        <v>53</v>
      </c>
      <c r="E18" s="215">
        <v>210</v>
      </c>
      <c r="F18" s="209">
        <v>53</v>
      </c>
      <c r="G18" s="65">
        <v>2000</v>
      </c>
      <c r="H18" s="65">
        <v>1000</v>
      </c>
    </row>
    <row r="19" spans="1:9" ht="11.25" customHeight="1" x14ac:dyDescent="0.25">
      <c r="A19" s="73" t="s">
        <v>874</v>
      </c>
      <c r="B19" s="450" t="s">
        <v>506</v>
      </c>
      <c r="C19" s="451"/>
      <c r="D19" s="209" t="s">
        <v>262</v>
      </c>
      <c r="E19" s="215">
        <v>79</v>
      </c>
      <c r="F19" s="209">
        <v>180</v>
      </c>
      <c r="G19" s="65">
        <v>2000</v>
      </c>
      <c r="H19" s="65">
        <v>2000</v>
      </c>
    </row>
    <row r="20" spans="1:9" ht="11.25" customHeight="1" x14ac:dyDescent="0.25">
      <c r="A20" s="73"/>
      <c r="B20" s="460" t="s">
        <v>743</v>
      </c>
      <c r="C20" s="461"/>
      <c r="D20" s="151">
        <f>SUM(D14:D19)</f>
        <v>8386</v>
      </c>
      <c r="E20" s="149">
        <f>SUM(E14:E19)</f>
        <v>9132</v>
      </c>
      <c r="F20" s="149">
        <f>SUM(F14:F19)</f>
        <v>16895</v>
      </c>
      <c r="G20" s="346">
        <f>SUM(G14:G19)</f>
        <v>18025</v>
      </c>
      <c r="H20" s="243">
        <f>SUM(H14:H19)</f>
        <v>37400</v>
      </c>
    </row>
    <row r="21" spans="1:9" ht="10.5" customHeight="1" x14ac:dyDescent="0.25">
      <c r="A21" s="73"/>
      <c r="B21" s="450"/>
      <c r="C21" s="451"/>
      <c r="D21" s="209"/>
      <c r="E21" s="215"/>
      <c r="F21" s="209"/>
      <c r="G21" s="65"/>
      <c r="H21" s="65"/>
    </row>
    <row r="22" spans="1:9" ht="10.5" customHeight="1" x14ac:dyDescent="0.25">
      <c r="A22" s="73" t="s">
        <v>291</v>
      </c>
      <c r="B22" s="452" t="s">
        <v>868</v>
      </c>
      <c r="C22" s="452"/>
      <c r="D22" s="216">
        <v>572</v>
      </c>
      <c r="E22" s="216">
        <v>713</v>
      </c>
      <c r="F22" s="215">
        <v>912</v>
      </c>
      <c r="G22" s="65">
        <v>1445</v>
      </c>
      <c r="H22" s="65">
        <v>1200</v>
      </c>
    </row>
    <row r="23" spans="1:9" ht="10.5" customHeight="1" x14ac:dyDescent="0.25">
      <c r="A23" s="73" t="s">
        <v>292</v>
      </c>
      <c r="B23" s="452" t="s">
        <v>869</v>
      </c>
      <c r="C23" s="452"/>
      <c r="D23" s="217">
        <v>134</v>
      </c>
      <c r="E23" s="209">
        <v>167</v>
      </c>
      <c r="F23" s="216">
        <v>200</v>
      </c>
      <c r="G23" s="65">
        <v>240</v>
      </c>
      <c r="H23" s="65">
        <v>250</v>
      </c>
    </row>
    <row r="24" spans="1:9" ht="10.5" customHeight="1" x14ac:dyDescent="0.25">
      <c r="A24" s="210" t="s">
        <v>875</v>
      </c>
      <c r="B24" s="452" t="s">
        <v>870</v>
      </c>
      <c r="C24" s="452"/>
      <c r="D24" s="209">
        <v>19</v>
      </c>
      <c r="E24" s="209">
        <v>306</v>
      </c>
      <c r="F24" s="209">
        <v>302</v>
      </c>
      <c r="G24" s="65">
        <v>52</v>
      </c>
      <c r="H24" s="65">
        <v>500</v>
      </c>
    </row>
    <row r="25" spans="1:9" ht="10.5" customHeight="1" x14ac:dyDescent="0.25">
      <c r="A25" s="210" t="s">
        <v>876</v>
      </c>
      <c r="B25" s="450" t="s">
        <v>877</v>
      </c>
      <c r="C25" s="451"/>
      <c r="D25" s="209">
        <v>2152</v>
      </c>
      <c r="E25" s="209">
        <v>2306</v>
      </c>
      <c r="F25" s="209">
        <v>2555</v>
      </c>
      <c r="G25" s="65">
        <v>2000</v>
      </c>
      <c r="H25" s="65">
        <v>3000</v>
      </c>
    </row>
    <row r="26" spans="1:9" ht="10.5" customHeight="1" x14ac:dyDescent="0.25">
      <c r="A26" s="210" t="s">
        <v>878</v>
      </c>
      <c r="B26" s="528" t="s">
        <v>1054</v>
      </c>
      <c r="C26" s="528"/>
      <c r="D26" s="209">
        <v>562</v>
      </c>
      <c r="E26" s="209">
        <v>427</v>
      </c>
      <c r="F26" s="209">
        <v>526</v>
      </c>
      <c r="G26" s="65">
        <v>1065</v>
      </c>
      <c r="H26" s="65">
        <v>1065</v>
      </c>
    </row>
    <row r="27" spans="1:9" ht="10.5" customHeight="1" x14ac:dyDescent="0.25">
      <c r="A27" s="210" t="s">
        <v>879</v>
      </c>
      <c r="B27" s="450" t="s">
        <v>880</v>
      </c>
      <c r="C27" s="451"/>
      <c r="D27" s="209">
        <v>258</v>
      </c>
      <c r="E27" s="209">
        <v>8536</v>
      </c>
      <c r="F27" s="209">
        <v>8536</v>
      </c>
      <c r="G27" s="65">
        <v>937</v>
      </c>
      <c r="H27" s="65">
        <v>9200</v>
      </c>
    </row>
    <row r="28" spans="1:9" ht="15" customHeight="1" x14ac:dyDescent="0.25">
      <c r="A28" s="210"/>
      <c r="B28" s="460" t="s">
        <v>745</v>
      </c>
      <c r="C28" s="461"/>
      <c r="D28" s="367">
        <f>SUM(D22:D27)</f>
        <v>3697</v>
      </c>
      <c r="E28" s="367">
        <f>SUM(E22:E27)</f>
        <v>12455</v>
      </c>
      <c r="F28" s="368">
        <f>SUM(F22:F27)</f>
        <v>13031</v>
      </c>
      <c r="G28" s="357">
        <f>SUM(G22:G27)</f>
        <v>5739</v>
      </c>
      <c r="H28" s="243">
        <f>SUM(H22:H27)</f>
        <v>15215</v>
      </c>
    </row>
    <row r="29" spans="1:9" ht="10.5" customHeight="1" x14ac:dyDescent="0.25">
      <c r="A29" s="210"/>
      <c r="B29" s="452" t="s">
        <v>1050</v>
      </c>
      <c r="C29" s="452"/>
      <c r="D29" s="390">
        <f>SUM(D20,D28)</f>
        <v>12083</v>
      </c>
      <c r="E29" s="390">
        <f>SUM(E20,E28)</f>
        <v>21587</v>
      </c>
      <c r="F29" s="390">
        <f>SUM(F20,F28)</f>
        <v>29926</v>
      </c>
      <c r="G29" s="357">
        <f>SUM(G20,G28)</f>
        <v>23764</v>
      </c>
      <c r="H29" s="243">
        <f>SUM(H20,H28)</f>
        <v>52615</v>
      </c>
    </row>
    <row r="30" spans="1:9" ht="10.5" customHeight="1" x14ac:dyDescent="0.25">
      <c r="A30" s="73" t="s">
        <v>881</v>
      </c>
      <c r="B30" s="452" t="s">
        <v>882</v>
      </c>
      <c r="C30" s="452"/>
      <c r="D30" s="216">
        <v>8743</v>
      </c>
      <c r="E30" s="216">
        <v>1692</v>
      </c>
      <c r="F30" s="215">
        <v>7200</v>
      </c>
      <c r="G30" s="65">
        <v>6000</v>
      </c>
      <c r="H30" s="65">
        <v>8000</v>
      </c>
      <c r="I30" s="95"/>
    </row>
    <row r="31" spans="1:9" ht="10.5" customHeight="1" x14ac:dyDescent="0.25">
      <c r="A31" s="73" t="s">
        <v>883</v>
      </c>
      <c r="B31" s="452" t="s">
        <v>884</v>
      </c>
      <c r="C31" s="452"/>
      <c r="D31" s="217">
        <v>1199</v>
      </c>
      <c r="E31" s="209">
        <v>1991</v>
      </c>
      <c r="F31" s="216">
        <v>2008.56</v>
      </c>
      <c r="G31" s="65">
        <v>2000</v>
      </c>
      <c r="H31" s="65">
        <v>2200</v>
      </c>
    </row>
    <row r="32" spans="1:9" ht="10.5" customHeight="1" x14ac:dyDescent="0.25">
      <c r="A32" s="210" t="s">
        <v>885</v>
      </c>
      <c r="B32" s="452" t="s">
        <v>886</v>
      </c>
      <c r="C32" s="452"/>
      <c r="D32" s="209" t="s">
        <v>262</v>
      </c>
      <c r="E32" s="209">
        <v>0</v>
      </c>
      <c r="F32" s="209" t="s">
        <v>262</v>
      </c>
      <c r="G32" s="65">
        <v>2750</v>
      </c>
      <c r="H32" s="65">
        <v>3000</v>
      </c>
    </row>
    <row r="33" spans="1:13" ht="12" customHeight="1" x14ac:dyDescent="0.25">
      <c r="A33" s="210" t="s">
        <v>887</v>
      </c>
      <c r="B33" s="450" t="s">
        <v>21</v>
      </c>
      <c r="C33" s="451"/>
      <c r="D33" s="209">
        <v>3426</v>
      </c>
      <c r="E33" s="209">
        <v>2012</v>
      </c>
      <c r="F33" s="209">
        <v>2012</v>
      </c>
      <c r="G33" s="65">
        <v>2100</v>
      </c>
      <c r="H33" s="65">
        <v>2600</v>
      </c>
    </row>
    <row r="34" spans="1:13" ht="12" customHeight="1" x14ac:dyDescent="0.25">
      <c r="A34" s="210" t="s">
        <v>899</v>
      </c>
      <c r="B34" s="450" t="s">
        <v>22</v>
      </c>
      <c r="C34" s="451"/>
      <c r="D34" s="209">
        <v>5454</v>
      </c>
      <c r="E34" s="209">
        <v>2565</v>
      </c>
      <c r="F34" s="209">
        <v>5900</v>
      </c>
      <c r="G34" s="65">
        <v>6000</v>
      </c>
      <c r="H34" s="65">
        <v>6000</v>
      </c>
    </row>
    <row r="35" spans="1:13" ht="11.25" customHeight="1" x14ac:dyDescent="0.25">
      <c r="A35" s="210" t="s">
        <v>888</v>
      </c>
      <c r="B35" s="452" t="s">
        <v>442</v>
      </c>
      <c r="C35" s="452"/>
      <c r="D35" s="209">
        <v>4807</v>
      </c>
      <c r="E35" s="209">
        <v>4148</v>
      </c>
      <c r="F35" s="209">
        <v>5528</v>
      </c>
      <c r="G35" s="65">
        <v>8000</v>
      </c>
      <c r="H35" s="65">
        <v>8000</v>
      </c>
    </row>
    <row r="36" spans="1:13" ht="10.5" customHeight="1" x14ac:dyDescent="0.25">
      <c r="A36" s="210" t="s">
        <v>889</v>
      </c>
      <c r="B36" s="450" t="s">
        <v>890</v>
      </c>
      <c r="C36" s="451"/>
      <c r="D36" s="209">
        <v>3108</v>
      </c>
      <c r="E36" s="209">
        <v>2790</v>
      </c>
      <c r="F36" s="209">
        <v>5000</v>
      </c>
      <c r="G36" s="65">
        <v>9000</v>
      </c>
      <c r="H36" s="65">
        <v>6000</v>
      </c>
    </row>
    <row r="37" spans="1:13" ht="10.5" customHeight="1" x14ac:dyDescent="0.25">
      <c r="A37" s="211" t="s">
        <v>891</v>
      </c>
      <c r="B37" s="453" t="s">
        <v>792</v>
      </c>
      <c r="C37" s="454"/>
      <c r="D37" s="171">
        <v>10502</v>
      </c>
      <c r="E37" s="220">
        <v>8271</v>
      </c>
      <c r="F37" s="171">
        <v>10000</v>
      </c>
      <c r="G37" s="65">
        <v>15400</v>
      </c>
      <c r="H37" s="65">
        <v>13400</v>
      </c>
    </row>
    <row r="38" spans="1:13" ht="10.5" customHeight="1" x14ac:dyDescent="0.25">
      <c r="A38" s="211" t="s">
        <v>892</v>
      </c>
      <c r="B38" s="453" t="s">
        <v>893</v>
      </c>
      <c r="C38" s="454"/>
      <c r="D38" s="218">
        <v>48</v>
      </c>
      <c r="E38" s="219">
        <v>62</v>
      </c>
      <c r="F38" s="218">
        <v>66</v>
      </c>
      <c r="G38" s="65">
        <v>100</v>
      </c>
      <c r="H38" s="65">
        <v>100</v>
      </c>
    </row>
    <row r="39" spans="1:13" ht="15" customHeight="1" x14ac:dyDescent="0.25">
      <c r="A39" s="73"/>
      <c r="B39" s="455" t="s">
        <v>96</v>
      </c>
      <c r="C39" s="455"/>
      <c r="D39" s="389">
        <f>SUM(D30:D38)</f>
        <v>37287</v>
      </c>
      <c r="E39" s="389">
        <f>SUM(E28:E38)</f>
        <v>57573</v>
      </c>
      <c r="F39" s="389">
        <f>SUM(F28:F38)</f>
        <v>80671.56</v>
      </c>
      <c r="G39" s="243">
        <f>SUM(G30:G38)</f>
        <v>51350</v>
      </c>
      <c r="H39" s="243">
        <f>SUM(H30:H38)</f>
        <v>49300</v>
      </c>
      <c r="M39" s="214"/>
    </row>
    <row r="40" spans="1:13" ht="10.5" customHeight="1" x14ac:dyDescent="0.25">
      <c r="A40" s="73"/>
      <c r="B40" s="452"/>
      <c r="C40" s="452"/>
      <c r="D40" s="217"/>
      <c r="E40" s="209"/>
      <c r="F40" s="216"/>
      <c r="G40" s="65"/>
      <c r="H40" s="303"/>
    </row>
    <row r="41" spans="1:13" ht="11.25" customHeight="1" x14ac:dyDescent="0.25">
      <c r="A41" s="210" t="s">
        <v>894</v>
      </c>
      <c r="B41" s="452" t="s">
        <v>97</v>
      </c>
      <c r="C41" s="452"/>
      <c r="D41" s="209" t="s">
        <v>262</v>
      </c>
      <c r="E41" s="209">
        <v>15797</v>
      </c>
      <c r="F41" s="209">
        <v>1790.72</v>
      </c>
      <c r="G41" s="65">
        <v>20000</v>
      </c>
      <c r="H41" s="65">
        <v>18000</v>
      </c>
      <c r="I41" t="s">
        <v>1046</v>
      </c>
    </row>
    <row r="42" spans="1:13" ht="10.5" customHeight="1" x14ac:dyDescent="0.25">
      <c r="A42" s="212" t="s">
        <v>895</v>
      </c>
      <c r="B42" s="452" t="s">
        <v>283</v>
      </c>
      <c r="C42" s="452"/>
      <c r="D42" s="209" t="s">
        <v>262</v>
      </c>
      <c r="E42" s="209">
        <v>2302</v>
      </c>
      <c r="F42" s="209" t="s">
        <v>262</v>
      </c>
      <c r="G42" s="65">
        <v>30000</v>
      </c>
      <c r="H42" s="65">
        <v>18000</v>
      </c>
    </row>
    <row r="43" spans="1:13" ht="15" customHeight="1" x14ac:dyDescent="0.25">
      <c r="A43" s="210" t="s">
        <v>896</v>
      </c>
      <c r="B43" s="452" t="s">
        <v>535</v>
      </c>
      <c r="C43" s="452"/>
      <c r="D43" s="209" t="s">
        <v>262</v>
      </c>
      <c r="E43" s="209"/>
      <c r="F43" s="209" t="s">
        <v>262</v>
      </c>
      <c r="G43" s="65">
        <v>10147</v>
      </c>
      <c r="H43" s="65"/>
    </row>
    <row r="44" spans="1:13" ht="15" customHeight="1" x14ac:dyDescent="0.25">
      <c r="A44" s="213" t="s">
        <v>606</v>
      </c>
      <c r="B44" s="455" t="s">
        <v>99</v>
      </c>
      <c r="C44" s="455"/>
      <c r="D44" s="209"/>
      <c r="E44" s="209"/>
      <c r="F44" s="209"/>
      <c r="G44" s="65">
        <v>9000</v>
      </c>
      <c r="H44" s="65">
        <v>235</v>
      </c>
    </row>
    <row r="45" spans="1:13" ht="15" customHeight="1" x14ac:dyDescent="0.25">
      <c r="A45" s="210"/>
      <c r="B45" s="452" t="s">
        <v>897</v>
      </c>
      <c r="C45" s="452"/>
      <c r="D45" s="390">
        <f>SUM(D41:D44)</f>
        <v>0</v>
      </c>
      <c r="E45" s="390">
        <f>SUM(E41:E44)</f>
        <v>18099</v>
      </c>
      <c r="F45" s="390">
        <f>SUM(F41:F44)</f>
        <v>1790.72</v>
      </c>
      <c r="G45" s="243">
        <f>SUM(G41:G44)</f>
        <v>69147</v>
      </c>
      <c r="H45" s="243">
        <f>SUM(H41:H44)</f>
        <v>36235</v>
      </c>
    </row>
    <row r="46" spans="1:13" ht="15" customHeight="1" x14ac:dyDescent="0.25">
      <c r="A46" s="212"/>
      <c r="B46" s="452"/>
      <c r="C46" s="452"/>
      <c r="D46" s="209"/>
      <c r="E46" s="209"/>
      <c r="F46" s="209"/>
      <c r="G46" s="65"/>
      <c r="H46" s="65"/>
    </row>
    <row r="47" spans="1:13" ht="15" customHeight="1" x14ac:dyDescent="0.25">
      <c r="A47" s="210"/>
      <c r="B47" s="452" t="s">
        <v>100</v>
      </c>
      <c r="C47" s="452"/>
      <c r="D47" s="388">
        <f>SUM(D29,D39,D45)</f>
        <v>49370</v>
      </c>
      <c r="E47" s="388">
        <f>SUM(E29,E39,E45)</f>
        <v>97259</v>
      </c>
      <c r="F47" s="388">
        <f>SUM(F29,F39,F45)</f>
        <v>112388.28</v>
      </c>
      <c r="G47" s="243">
        <f>SUM(G29,G39,G45)</f>
        <v>144261</v>
      </c>
      <c r="H47" s="243">
        <f>SUM(H29,H39,H45)</f>
        <v>138150</v>
      </c>
    </row>
    <row r="48" spans="1:13" ht="15" customHeight="1" x14ac:dyDescent="0.25">
      <c r="A48" s="212"/>
      <c r="B48" s="452"/>
      <c r="C48" s="452"/>
      <c r="D48" s="209"/>
      <c r="E48" s="209"/>
      <c r="F48" s="209"/>
      <c r="G48" s="65"/>
      <c r="H48" s="65"/>
    </row>
    <row r="49" spans="1:8" x14ac:dyDescent="0.25">
      <c r="A49" s="210"/>
      <c r="B49" s="452" t="s">
        <v>898</v>
      </c>
      <c r="C49" s="452"/>
      <c r="D49" s="221">
        <f>SUM(D12-D47)</f>
        <v>146363</v>
      </c>
      <c r="E49" s="221">
        <f>SUM(E12-E47)</f>
        <v>-16715</v>
      </c>
      <c r="F49" s="221">
        <f>SUM(F12-F47)</f>
        <v>-29730.28</v>
      </c>
      <c r="G49" s="243">
        <f>SUM(G12-G47)</f>
        <v>5739</v>
      </c>
      <c r="H49" s="243">
        <f>SUM(H12-H47)</f>
        <v>0</v>
      </c>
    </row>
    <row r="50" spans="1:8" x14ac:dyDescent="0.25">
      <c r="A50" s="447" t="s">
        <v>1011</v>
      </c>
      <c r="B50" s="448"/>
      <c r="C50" s="449"/>
      <c r="D50" s="209"/>
      <c r="E50" s="209"/>
      <c r="F50" s="221" t="s">
        <v>1026</v>
      </c>
      <c r="G50" s="209"/>
      <c r="H50" s="65"/>
    </row>
    <row r="51" spans="1:8" ht="15" customHeight="1" x14ac:dyDescent="0.25"/>
    <row r="52" spans="1:8" ht="15" customHeight="1" x14ac:dyDescent="0.25"/>
    <row r="53" spans="1:8" ht="15" customHeight="1" x14ac:dyDescent="0.25"/>
  </sheetData>
  <mergeCells count="48">
    <mergeCell ref="B33:C33"/>
    <mergeCell ref="B17:C17"/>
    <mergeCell ref="A3:B3"/>
    <mergeCell ref="B43:C43"/>
    <mergeCell ref="A4:C4"/>
    <mergeCell ref="B16:C16"/>
    <mergeCell ref="B19:C19"/>
    <mergeCell ref="B13:C13"/>
    <mergeCell ref="B20:C20"/>
    <mergeCell ref="B5:C5"/>
    <mergeCell ref="B6:C6"/>
    <mergeCell ref="B7:C7"/>
    <mergeCell ref="B8:C8"/>
    <mergeCell ref="B9:C9"/>
    <mergeCell ref="B31:C31"/>
    <mergeCell ref="B24:C24"/>
    <mergeCell ref="B32:C32"/>
    <mergeCell ref="B30:C30"/>
    <mergeCell ref="B18:C18"/>
    <mergeCell ref="B22:C22"/>
    <mergeCell ref="B23:C23"/>
    <mergeCell ref="B29:C29"/>
    <mergeCell ref="B21:C21"/>
    <mergeCell ref="B25:C25"/>
    <mergeCell ref="B26:C26"/>
    <mergeCell ref="B27:C27"/>
    <mergeCell ref="B28:C28"/>
    <mergeCell ref="B10:C10"/>
    <mergeCell ref="B11:C11"/>
    <mergeCell ref="B14:C14"/>
    <mergeCell ref="B12:C12"/>
    <mergeCell ref="B15:C15"/>
    <mergeCell ref="A50:C50"/>
    <mergeCell ref="B34:C34"/>
    <mergeCell ref="B47:C47"/>
    <mergeCell ref="B48:C48"/>
    <mergeCell ref="B49:C49"/>
    <mergeCell ref="B35:C35"/>
    <mergeCell ref="B36:C36"/>
    <mergeCell ref="B37:C37"/>
    <mergeCell ref="B45:C45"/>
    <mergeCell ref="B46:C46"/>
    <mergeCell ref="B38:C38"/>
    <mergeCell ref="B44:C44"/>
    <mergeCell ref="B39:C39"/>
    <mergeCell ref="B40:C40"/>
    <mergeCell ref="B41:C41"/>
    <mergeCell ref="B42:C4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5436-B740-4E8F-A7A9-8F4D054A9ED5}">
  <dimension ref="A1:I125"/>
  <sheetViews>
    <sheetView topLeftCell="A40" zoomScale="136" zoomScaleNormal="136" workbookViewId="0">
      <selection activeCell="A3" sqref="A3:C3"/>
    </sheetView>
  </sheetViews>
  <sheetFormatPr defaultRowHeight="15" x14ac:dyDescent="0.25"/>
  <cols>
    <col min="1" max="1" width="7" customWidth="1"/>
    <col min="2" max="2" width="6.7109375" customWidth="1"/>
    <col min="3" max="3" width="22.140625" customWidth="1"/>
    <col min="4" max="4" width="8.140625" customWidth="1"/>
    <col min="8" max="8" width="9.140625" style="38"/>
  </cols>
  <sheetData>
    <row r="1" spans="1:9" ht="16.5" x14ac:dyDescent="0.25">
      <c r="A1" s="17" t="s">
        <v>6</v>
      </c>
      <c r="B1" s="17"/>
      <c r="C1" s="17"/>
      <c r="D1" s="2"/>
      <c r="E1" s="2"/>
      <c r="F1" s="2"/>
      <c r="G1" s="2"/>
      <c r="H1" s="37"/>
    </row>
    <row r="2" spans="1:9" ht="16.5" x14ac:dyDescent="0.25">
      <c r="A2" s="17" t="s">
        <v>293</v>
      </c>
      <c r="B2" s="17"/>
      <c r="C2" s="17"/>
      <c r="D2" s="2"/>
      <c r="E2" s="2"/>
      <c r="F2" s="2"/>
      <c r="G2" s="2"/>
      <c r="H2" s="37"/>
    </row>
    <row r="3" spans="1:9" ht="16.5" x14ac:dyDescent="0.25">
      <c r="A3" s="416" t="s">
        <v>1056</v>
      </c>
      <c r="B3" s="431"/>
      <c r="C3" s="431"/>
      <c r="D3" s="2"/>
      <c r="E3" s="2"/>
      <c r="F3" s="2"/>
      <c r="G3" s="2"/>
      <c r="H3" s="37"/>
    </row>
    <row r="4" spans="1:9" ht="49.5" customHeight="1" x14ac:dyDescent="0.25">
      <c r="A4" s="427" t="s">
        <v>294</v>
      </c>
      <c r="B4" s="427"/>
      <c r="C4" s="427"/>
      <c r="D4" s="41" t="s">
        <v>1017</v>
      </c>
      <c r="E4" s="41" t="s">
        <v>1040</v>
      </c>
      <c r="F4" s="41" t="s">
        <v>1018</v>
      </c>
      <c r="G4" s="41" t="s">
        <v>1009</v>
      </c>
      <c r="H4" s="42" t="s">
        <v>1012</v>
      </c>
    </row>
    <row r="5" spans="1:9" ht="9.75" customHeight="1" x14ac:dyDescent="0.25">
      <c r="A5" s="452" t="s">
        <v>295</v>
      </c>
      <c r="B5" s="452"/>
      <c r="C5" s="28" t="s">
        <v>296</v>
      </c>
      <c r="D5" s="48">
        <v>27350</v>
      </c>
      <c r="E5" s="48">
        <v>74411</v>
      </c>
      <c r="F5" s="48">
        <v>74411</v>
      </c>
      <c r="G5" s="65">
        <v>51600</v>
      </c>
      <c r="H5" s="65">
        <v>51600</v>
      </c>
    </row>
    <row r="6" spans="1:9" ht="9.75" customHeight="1" x14ac:dyDescent="0.25">
      <c r="A6" s="452" t="s">
        <v>297</v>
      </c>
      <c r="B6" s="452"/>
      <c r="C6" s="28" t="s">
        <v>298</v>
      </c>
      <c r="D6" s="48">
        <v>81650</v>
      </c>
      <c r="E6" s="48">
        <v>185154</v>
      </c>
      <c r="F6" s="48">
        <v>185154</v>
      </c>
      <c r="G6" s="65">
        <v>128400</v>
      </c>
      <c r="H6" s="65">
        <v>128400</v>
      </c>
      <c r="I6" s="38" t="s">
        <v>1024</v>
      </c>
    </row>
    <row r="7" spans="1:9" ht="9.75" customHeight="1" x14ac:dyDescent="0.25">
      <c r="A7" s="452" t="s">
        <v>299</v>
      </c>
      <c r="B7" s="452"/>
      <c r="C7" s="28" t="s">
        <v>300</v>
      </c>
      <c r="D7" s="161">
        <v>2175</v>
      </c>
      <c r="E7" s="161">
        <v>0</v>
      </c>
      <c r="F7" s="161" t="s">
        <v>111</v>
      </c>
      <c r="G7" s="65"/>
      <c r="H7" s="65"/>
    </row>
    <row r="8" spans="1:9" ht="9.75" customHeight="1" x14ac:dyDescent="0.25">
      <c r="A8" s="452" t="s">
        <v>301</v>
      </c>
      <c r="B8" s="452"/>
      <c r="C8" s="28" t="s">
        <v>302</v>
      </c>
      <c r="D8" s="48">
        <v>77567</v>
      </c>
      <c r="E8" s="48">
        <v>69497</v>
      </c>
      <c r="F8" s="48">
        <v>75000</v>
      </c>
      <c r="G8" s="65">
        <v>132000</v>
      </c>
      <c r="H8" s="65">
        <v>100000</v>
      </c>
    </row>
    <row r="9" spans="1:9" ht="9.75" customHeight="1" x14ac:dyDescent="0.25">
      <c r="A9" s="452" t="s">
        <v>303</v>
      </c>
      <c r="B9" s="452"/>
      <c r="C9" s="28" t="s">
        <v>304</v>
      </c>
      <c r="D9" s="48">
        <v>1055</v>
      </c>
      <c r="E9" s="48">
        <v>1425</v>
      </c>
      <c r="F9" s="222">
        <v>1895.75</v>
      </c>
      <c r="G9" s="65">
        <v>3300</v>
      </c>
      <c r="H9" s="65">
        <v>3300</v>
      </c>
    </row>
    <row r="10" spans="1:9" ht="9.75" customHeight="1" x14ac:dyDescent="0.25">
      <c r="A10" s="452" t="s">
        <v>305</v>
      </c>
      <c r="B10" s="452"/>
      <c r="C10" s="28" t="s">
        <v>306</v>
      </c>
      <c r="D10" s="48">
        <v>8473</v>
      </c>
      <c r="E10" s="48">
        <v>6118</v>
      </c>
      <c r="F10" s="48">
        <v>6415</v>
      </c>
      <c r="G10" s="65">
        <v>5500</v>
      </c>
      <c r="H10" s="65">
        <v>5500</v>
      </c>
    </row>
    <row r="11" spans="1:9" ht="9.75" customHeight="1" x14ac:dyDescent="0.25">
      <c r="A11" s="452" t="s">
        <v>307</v>
      </c>
      <c r="B11" s="452"/>
      <c r="C11" s="28" t="s">
        <v>308</v>
      </c>
      <c r="D11" s="48">
        <v>61961</v>
      </c>
      <c r="E11" s="48">
        <v>71425</v>
      </c>
      <c r="F11" s="48">
        <v>71425</v>
      </c>
      <c r="G11" s="65">
        <v>55000</v>
      </c>
      <c r="H11" s="65">
        <v>60000</v>
      </c>
    </row>
    <row r="12" spans="1:9" ht="9.75" customHeight="1" x14ac:dyDescent="0.25">
      <c r="A12" s="452" t="s">
        <v>309</v>
      </c>
      <c r="B12" s="452"/>
      <c r="C12" s="228" t="s">
        <v>498</v>
      </c>
      <c r="D12" s="48">
        <v>307776</v>
      </c>
      <c r="E12" s="48">
        <v>0</v>
      </c>
      <c r="F12" s="48">
        <v>347427.22</v>
      </c>
      <c r="G12" s="65">
        <v>27500000</v>
      </c>
      <c r="H12" s="65">
        <v>38200000</v>
      </c>
    </row>
    <row r="13" spans="1:9" ht="9.75" customHeight="1" x14ac:dyDescent="0.25">
      <c r="A13" s="452" t="s">
        <v>310</v>
      </c>
      <c r="B13" s="452"/>
      <c r="C13" s="28" t="s">
        <v>311</v>
      </c>
      <c r="D13" s="99">
        <v>1251984</v>
      </c>
      <c r="E13" s="48">
        <v>1009662</v>
      </c>
      <c r="F13" s="48">
        <v>1388175.88</v>
      </c>
      <c r="G13" s="65">
        <v>1500000</v>
      </c>
      <c r="H13" s="65">
        <v>1570000</v>
      </c>
      <c r="I13" s="407">
        <v>0.1</v>
      </c>
    </row>
    <row r="14" spans="1:9" ht="9.75" customHeight="1" x14ac:dyDescent="0.25">
      <c r="A14" s="452" t="s">
        <v>312</v>
      </c>
      <c r="B14" s="452"/>
      <c r="C14" s="28" t="s">
        <v>313</v>
      </c>
      <c r="D14" s="48">
        <v>23228</v>
      </c>
      <c r="E14" s="48">
        <v>12661</v>
      </c>
      <c r="F14" s="48">
        <v>14302</v>
      </c>
      <c r="G14" s="65">
        <v>18000</v>
      </c>
      <c r="H14" s="65">
        <v>15000</v>
      </c>
    </row>
    <row r="15" spans="1:9" ht="9.75" customHeight="1" x14ac:dyDescent="0.25">
      <c r="A15" s="452" t="s">
        <v>314</v>
      </c>
      <c r="B15" s="452"/>
      <c r="C15" s="28" t="s">
        <v>315</v>
      </c>
      <c r="D15" s="48">
        <v>20672</v>
      </c>
      <c r="E15" s="400">
        <v>124031</v>
      </c>
      <c r="F15" s="48">
        <v>144701</v>
      </c>
      <c r="G15" s="65">
        <v>69960</v>
      </c>
      <c r="H15" s="65">
        <v>150000</v>
      </c>
    </row>
    <row r="16" spans="1:9" ht="9.75" customHeight="1" x14ac:dyDescent="0.25">
      <c r="A16" s="452" t="s">
        <v>316</v>
      </c>
      <c r="B16" s="452"/>
      <c r="C16" s="28" t="s">
        <v>903</v>
      </c>
      <c r="D16" s="48">
        <v>139796</v>
      </c>
      <c r="E16" s="48">
        <v>189321</v>
      </c>
      <c r="F16" s="48">
        <v>193709.25</v>
      </c>
      <c r="G16" s="65">
        <v>209550</v>
      </c>
      <c r="H16" s="65">
        <v>230000</v>
      </c>
      <c r="I16" s="407">
        <v>0.1</v>
      </c>
    </row>
    <row r="17" spans="1:8" ht="9.75" customHeight="1" x14ac:dyDescent="0.25">
      <c r="A17" s="452" t="s">
        <v>317</v>
      </c>
      <c r="B17" s="452"/>
      <c r="C17" s="28" t="s">
        <v>318</v>
      </c>
      <c r="D17" s="99">
        <v>240</v>
      </c>
      <c r="E17" s="226">
        <v>0</v>
      </c>
      <c r="F17" s="163" t="s">
        <v>262</v>
      </c>
      <c r="G17" s="65"/>
      <c r="H17" s="65"/>
    </row>
    <row r="18" spans="1:8" ht="9.75" customHeight="1" x14ac:dyDescent="0.25">
      <c r="A18" s="452" t="s">
        <v>320</v>
      </c>
      <c r="B18" s="452"/>
      <c r="C18" s="28" t="s">
        <v>321</v>
      </c>
      <c r="D18" s="48">
        <v>30537</v>
      </c>
      <c r="E18" s="226">
        <v>0</v>
      </c>
      <c r="F18" s="48">
        <v>35798</v>
      </c>
      <c r="G18" s="65"/>
      <c r="H18" s="65"/>
    </row>
    <row r="19" spans="1:8" ht="9.75" customHeight="1" x14ac:dyDescent="0.25">
      <c r="A19" s="452" t="s">
        <v>322</v>
      </c>
      <c r="B19" s="452"/>
      <c r="C19" s="28" t="s">
        <v>323</v>
      </c>
      <c r="D19" s="48">
        <v>100000</v>
      </c>
      <c r="E19" s="161" t="s">
        <v>319</v>
      </c>
      <c r="F19" s="48" t="s">
        <v>262</v>
      </c>
      <c r="G19" s="65">
        <v>45000</v>
      </c>
      <c r="H19" s="65"/>
    </row>
    <row r="20" spans="1:8" ht="9.75" customHeight="1" x14ac:dyDescent="0.25">
      <c r="A20" s="465"/>
      <c r="B20" s="465"/>
      <c r="C20" s="57" t="s">
        <v>324</v>
      </c>
      <c r="D20" s="368">
        <f>SUM(D5:D19)</f>
        <v>2134464</v>
      </c>
      <c r="E20" s="368">
        <f>SUM(E5:E19)</f>
        <v>1743705</v>
      </c>
      <c r="F20" s="368">
        <f>SUM(F5:F19)</f>
        <v>2538414.0999999996</v>
      </c>
      <c r="G20" s="243">
        <f>SUM(G5:G19)</f>
        <v>29718310</v>
      </c>
      <c r="H20" s="243">
        <f>SUM(H5:H19)</f>
        <v>40513800</v>
      </c>
    </row>
    <row r="21" spans="1:8" ht="9.75" customHeight="1" x14ac:dyDescent="0.25">
      <c r="A21" s="465" cm="1">
        <f t="array" aca="1" ref="A21" ca="1">+A21:HA21:G41</f>
        <v>0</v>
      </c>
      <c r="B21" s="465"/>
      <c r="C21" s="69"/>
      <c r="D21" s="165"/>
      <c r="E21" s="165"/>
      <c r="F21" s="165"/>
      <c r="G21" s="350"/>
      <c r="H21" s="65"/>
    </row>
    <row r="22" spans="1:8" ht="9.75" customHeight="1" x14ac:dyDescent="0.25">
      <c r="A22" s="452" t="s">
        <v>325</v>
      </c>
      <c r="B22" s="452"/>
      <c r="C22" s="28" t="s">
        <v>326</v>
      </c>
      <c r="D22" s="48">
        <v>145420</v>
      </c>
      <c r="E22" s="48">
        <v>68769</v>
      </c>
      <c r="F22" s="48">
        <v>80870</v>
      </c>
      <c r="G22" s="65">
        <v>165400</v>
      </c>
      <c r="H22" s="65">
        <v>108363</v>
      </c>
    </row>
    <row r="23" spans="1:8" ht="9.75" customHeight="1" x14ac:dyDescent="0.25">
      <c r="A23" s="452" t="s">
        <v>327</v>
      </c>
      <c r="B23" s="452"/>
      <c r="C23" s="28" t="s">
        <v>328</v>
      </c>
      <c r="D23" s="48">
        <v>156417</v>
      </c>
      <c r="E23" s="99">
        <v>92235</v>
      </c>
      <c r="F23" s="48">
        <v>105557</v>
      </c>
      <c r="G23" s="65">
        <v>263091</v>
      </c>
      <c r="H23" s="65">
        <v>210000</v>
      </c>
    </row>
    <row r="24" spans="1:8" ht="9.75" customHeight="1" x14ac:dyDescent="0.25">
      <c r="A24" s="452" t="s">
        <v>329</v>
      </c>
      <c r="B24" s="452"/>
      <c r="C24" s="228" t="s">
        <v>905</v>
      </c>
      <c r="D24" s="161">
        <v>0</v>
      </c>
      <c r="E24" s="99">
        <v>0</v>
      </c>
      <c r="F24" s="162">
        <v>0</v>
      </c>
      <c r="G24" s="65">
        <v>3000</v>
      </c>
      <c r="H24" s="65">
        <v>3000</v>
      </c>
    </row>
    <row r="25" spans="1:8" ht="9.75" customHeight="1" x14ac:dyDescent="0.25">
      <c r="A25" s="452" t="s">
        <v>330</v>
      </c>
      <c r="B25" s="452"/>
      <c r="C25" s="228" t="s">
        <v>906</v>
      </c>
      <c r="D25" s="48">
        <v>4668</v>
      </c>
      <c r="E25" s="99">
        <v>4087</v>
      </c>
      <c r="F25" s="99">
        <v>4967</v>
      </c>
      <c r="G25" s="65">
        <v>5000</v>
      </c>
      <c r="H25" s="65">
        <v>6000</v>
      </c>
    </row>
    <row r="26" spans="1:8" ht="9.75" customHeight="1" x14ac:dyDescent="0.25">
      <c r="A26" s="452" t="s">
        <v>331</v>
      </c>
      <c r="B26" s="452"/>
      <c r="C26" s="28" t="s">
        <v>332</v>
      </c>
      <c r="D26" s="48">
        <v>19361</v>
      </c>
      <c r="E26" s="48">
        <v>18417</v>
      </c>
      <c r="F26" s="99">
        <v>24258</v>
      </c>
      <c r="G26" s="65">
        <v>20000</v>
      </c>
      <c r="H26" s="65">
        <v>30000</v>
      </c>
    </row>
    <row r="27" spans="1:8" ht="9.75" customHeight="1" x14ac:dyDescent="0.25">
      <c r="A27" s="452" t="s">
        <v>333</v>
      </c>
      <c r="B27" s="452"/>
      <c r="C27" s="28" t="s">
        <v>334</v>
      </c>
      <c r="D27" s="99">
        <v>1916</v>
      </c>
      <c r="E27" s="99">
        <v>2877</v>
      </c>
      <c r="F27" s="48">
        <v>3758</v>
      </c>
      <c r="G27" s="65">
        <v>2200</v>
      </c>
      <c r="H27" s="65">
        <v>4000</v>
      </c>
    </row>
    <row r="28" spans="1:8" ht="9.75" customHeight="1" x14ac:dyDescent="0.25">
      <c r="A28" s="465"/>
      <c r="B28" s="465"/>
      <c r="C28" s="57" t="s">
        <v>743</v>
      </c>
      <c r="D28" s="368">
        <f>SUM(D22:D27)</f>
        <v>327782</v>
      </c>
      <c r="E28" s="368">
        <f>SUM(E22:E27)</f>
        <v>186385</v>
      </c>
      <c r="F28" s="368">
        <f>SUM(F22:F27)</f>
        <v>219410</v>
      </c>
      <c r="G28" s="243">
        <f>SUM(G22:G27)</f>
        <v>458691</v>
      </c>
      <c r="H28" s="243">
        <f>SUM(H22:H27)</f>
        <v>361363</v>
      </c>
    </row>
    <row r="29" spans="1:8" ht="9.75" customHeight="1" x14ac:dyDescent="0.25">
      <c r="A29" s="452" t="s">
        <v>335</v>
      </c>
      <c r="B29" s="452"/>
      <c r="C29" s="28" t="s">
        <v>336</v>
      </c>
      <c r="D29" s="99">
        <v>21640</v>
      </c>
      <c r="E29" s="99">
        <v>15231</v>
      </c>
      <c r="F29" s="99">
        <v>21453</v>
      </c>
      <c r="G29" s="65">
        <v>27676</v>
      </c>
      <c r="H29" s="65">
        <v>25000</v>
      </c>
    </row>
    <row r="30" spans="1:8" ht="9.75" customHeight="1" x14ac:dyDescent="0.25">
      <c r="A30" s="452" t="s">
        <v>337</v>
      </c>
      <c r="B30" s="452"/>
      <c r="C30" s="28" t="s">
        <v>338</v>
      </c>
      <c r="D30" s="48">
        <v>5062</v>
      </c>
      <c r="E30" s="48">
        <v>3557</v>
      </c>
      <c r="F30" s="99">
        <v>4183</v>
      </c>
      <c r="G30" s="65">
        <v>6472</v>
      </c>
      <c r="H30" s="65">
        <v>5100</v>
      </c>
    </row>
    <row r="31" spans="1:8" ht="9.75" customHeight="1" x14ac:dyDescent="0.25">
      <c r="A31" s="452" t="s">
        <v>339</v>
      </c>
      <c r="B31" s="452"/>
      <c r="C31" s="28" t="s">
        <v>340</v>
      </c>
      <c r="D31" s="99">
        <v>715</v>
      </c>
      <c r="E31" s="99">
        <v>5777</v>
      </c>
      <c r="F31" s="99">
        <v>6931</v>
      </c>
      <c r="G31" s="65">
        <v>1338</v>
      </c>
      <c r="H31" s="65">
        <v>8400</v>
      </c>
    </row>
    <row r="32" spans="1:8" ht="9.75" customHeight="1" x14ac:dyDescent="0.25">
      <c r="A32" s="452" t="s">
        <v>341</v>
      </c>
      <c r="B32" s="452"/>
      <c r="C32" s="28" t="s">
        <v>342</v>
      </c>
      <c r="D32" s="99">
        <v>39987</v>
      </c>
      <c r="E32" s="48">
        <v>35797</v>
      </c>
      <c r="F32" s="48">
        <v>42955</v>
      </c>
      <c r="G32" s="65">
        <v>59455</v>
      </c>
      <c r="H32" s="65">
        <v>60000</v>
      </c>
    </row>
    <row r="33" spans="1:8" ht="9.75" customHeight="1" x14ac:dyDescent="0.25">
      <c r="A33" s="452" t="s">
        <v>343</v>
      </c>
      <c r="B33" s="452"/>
      <c r="C33" s="28" t="s">
        <v>344</v>
      </c>
      <c r="D33" s="48">
        <v>0</v>
      </c>
      <c r="E33" s="99">
        <v>15393</v>
      </c>
      <c r="F33" s="99">
        <v>15393</v>
      </c>
      <c r="G33" s="65">
        <v>27685</v>
      </c>
      <c r="H33" s="65">
        <v>26000</v>
      </c>
    </row>
    <row r="34" spans="1:8" ht="9.75" customHeight="1" x14ac:dyDescent="0.25">
      <c r="A34" s="452" t="s">
        <v>345</v>
      </c>
      <c r="B34" s="452"/>
      <c r="C34" s="28" t="s">
        <v>346</v>
      </c>
      <c r="D34" s="99">
        <v>18500</v>
      </c>
      <c r="E34" s="48">
        <v>12671</v>
      </c>
      <c r="F34" s="99">
        <v>14950</v>
      </c>
      <c r="G34" s="65">
        <v>28875</v>
      </c>
      <c r="H34" s="65">
        <v>20000</v>
      </c>
    </row>
    <row r="35" spans="1:8" ht="9.75" customHeight="1" x14ac:dyDescent="0.25">
      <c r="A35" s="452" t="s">
        <v>347</v>
      </c>
      <c r="B35" s="452"/>
      <c r="C35" s="28" t="s">
        <v>348</v>
      </c>
      <c r="D35" s="48">
        <v>0</v>
      </c>
      <c r="E35" s="164">
        <v>0</v>
      </c>
      <c r="F35" s="227" t="s">
        <v>262</v>
      </c>
      <c r="G35" s="65"/>
      <c r="H35" s="65"/>
    </row>
    <row r="36" spans="1:8" ht="9.75" customHeight="1" x14ac:dyDescent="0.25">
      <c r="A36" s="452" t="s">
        <v>349</v>
      </c>
      <c r="B36" s="452"/>
      <c r="C36" s="28" t="s">
        <v>350</v>
      </c>
      <c r="D36" s="162">
        <v>0</v>
      </c>
      <c r="E36" s="227">
        <v>0</v>
      </c>
      <c r="F36" s="226" t="s">
        <v>262</v>
      </c>
      <c r="G36" s="65"/>
      <c r="H36" s="65"/>
    </row>
    <row r="37" spans="1:8" ht="9.75" customHeight="1" x14ac:dyDescent="0.25">
      <c r="A37" s="452" t="s">
        <v>351</v>
      </c>
      <c r="B37" s="452"/>
      <c r="C37" s="28" t="s">
        <v>352</v>
      </c>
      <c r="D37" s="99">
        <v>160</v>
      </c>
      <c r="E37" s="99">
        <v>488</v>
      </c>
      <c r="F37" s="99">
        <v>680</v>
      </c>
      <c r="G37" s="65">
        <v>7500</v>
      </c>
      <c r="H37" s="65">
        <v>7500</v>
      </c>
    </row>
    <row r="38" spans="1:8" ht="9.75" customHeight="1" x14ac:dyDescent="0.25">
      <c r="A38" s="452" t="s">
        <v>353</v>
      </c>
      <c r="B38" s="452"/>
      <c r="C38" s="28" t="s">
        <v>907</v>
      </c>
      <c r="D38" s="48">
        <v>0</v>
      </c>
      <c r="E38" s="99">
        <v>1100</v>
      </c>
      <c r="F38" s="99">
        <v>330.19</v>
      </c>
      <c r="G38" s="65">
        <v>3300</v>
      </c>
      <c r="H38" s="65">
        <v>3300</v>
      </c>
    </row>
    <row r="39" spans="1:8" ht="9.75" customHeight="1" x14ac:dyDescent="0.25">
      <c r="A39" s="452" t="s">
        <v>354</v>
      </c>
      <c r="B39" s="452"/>
      <c r="C39" s="28" t="s">
        <v>355</v>
      </c>
      <c r="D39" s="161">
        <v>251</v>
      </c>
      <c r="E39" s="48">
        <v>302</v>
      </c>
      <c r="F39" s="161">
        <v>2650</v>
      </c>
      <c r="G39" s="65">
        <v>1100</v>
      </c>
      <c r="H39" s="65">
        <v>3000</v>
      </c>
    </row>
    <row r="40" spans="1:8" ht="9.75" customHeight="1" x14ac:dyDescent="0.25">
      <c r="A40" s="465"/>
      <c r="B40" s="465"/>
      <c r="C40" s="89" t="s">
        <v>901</v>
      </c>
      <c r="D40" s="367">
        <f>SUM(D29:D39)</f>
        <v>86315</v>
      </c>
      <c r="E40" s="367">
        <f>SUM(E29:E39)</f>
        <v>90316</v>
      </c>
      <c r="F40" s="367">
        <f>SUM(F29:F39)</f>
        <v>109525.19</v>
      </c>
      <c r="G40" s="243">
        <f>SUM(G29:G39)</f>
        <v>163401</v>
      </c>
      <c r="H40" s="243">
        <f>SUM(H29:H39)</f>
        <v>158300</v>
      </c>
    </row>
    <row r="41" spans="1:8" ht="9.75" customHeight="1" x14ac:dyDescent="0.25">
      <c r="A41" s="465"/>
      <c r="B41" s="465"/>
      <c r="C41" s="89" t="s">
        <v>902</v>
      </c>
      <c r="D41" s="368">
        <f>SUM(D28,D40)</f>
        <v>414097</v>
      </c>
      <c r="E41" s="368">
        <f>SUM(E28,E40)</f>
        <v>276701</v>
      </c>
      <c r="F41" s="368">
        <f>SUM(F28,F40)</f>
        <v>328935.19</v>
      </c>
      <c r="G41" s="357">
        <f>SUM(G28,G40)</f>
        <v>622092</v>
      </c>
      <c r="H41" s="357">
        <f>SUM(H28,H40)</f>
        <v>519663</v>
      </c>
    </row>
    <row r="42" spans="1:8" ht="9.75" customHeight="1" x14ac:dyDescent="0.25">
      <c r="A42" s="465"/>
      <c r="B42" s="465"/>
      <c r="C42" s="81"/>
      <c r="D42" s="165"/>
      <c r="E42" s="165"/>
      <c r="F42" s="165"/>
      <c r="G42" s="65"/>
      <c r="H42" s="65"/>
    </row>
    <row r="43" spans="1:8" ht="9.75" customHeight="1" x14ac:dyDescent="0.25">
      <c r="A43" s="452" t="s">
        <v>356</v>
      </c>
      <c r="B43" s="452"/>
      <c r="C43" s="28" t="s">
        <v>357</v>
      </c>
      <c r="D43" s="48">
        <v>0</v>
      </c>
      <c r="E43" s="161">
        <v>0</v>
      </c>
      <c r="F43" s="161" t="s">
        <v>106</v>
      </c>
      <c r="G43" s="65">
        <v>500</v>
      </c>
      <c r="H43" s="65">
        <v>500</v>
      </c>
    </row>
    <row r="44" spans="1:8" ht="9.75" customHeight="1" x14ac:dyDescent="0.25">
      <c r="A44" s="452" t="s">
        <v>358</v>
      </c>
      <c r="B44" s="452"/>
      <c r="C44" s="28" t="s">
        <v>359</v>
      </c>
      <c r="D44" s="99">
        <v>84</v>
      </c>
      <c r="E44" s="227">
        <v>0</v>
      </c>
      <c r="F44" s="48" t="s">
        <v>262</v>
      </c>
      <c r="G44" s="65">
        <v>8800</v>
      </c>
      <c r="H44" s="65">
        <v>8800</v>
      </c>
    </row>
    <row r="45" spans="1:8" ht="9.75" customHeight="1" x14ac:dyDescent="0.25">
      <c r="A45" s="452" t="s">
        <v>360</v>
      </c>
      <c r="B45" s="452"/>
      <c r="C45" s="28" t="s">
        <v>361</v>
      </c>
      <c r="D45" s="99">
        <v>2065</v>
      </c>
      <c r="E45" s="48">
        <v>3223</v>
      </c>
      <c r="F45" s="48">
        <v>4038</v>
      </c>
      <c r="G45" s="65">
        <v>4000</v>
      </c>
      <c r="H45" s="342">
        <v>4100</v>
      </c>
    </row>
    <row r="46" spans="1:8" ht="9.75" customHeight="1" x14ac:dyDescent="0.25">
      <c r="A46" s="452" t="s">
        <v>362</v>
      </c>
      <c r="B46" s="452"/>
      <c r="C46" s="28" t="s">
        <v>363</v>
      </c>
      <c r="D46" s="48">
        <v>368722</v>
      </c>
      <c r="E46" s="48">
        <v>229351</v>
      </c>
      <c r="F46" s="171">
        <v>300000</v>
      </c>
      <c r="G46" s="65">
        <v>370000</v>
      </c>
      <c r="H46" s="65">
        <v>380000</v>
      </c>
    </row>
    <row r="47" spans="1:8" ht="9.75" customHeight="1" x14ac:dyDescent="0.25">
      <c r="A47" s="452" t="s">
        <v>364</v>
      </c>
      <c r="B47" s="452"/>
      <c r="C47" s="28" t="s">
        <v>365</v>
      </c>
      <c r="D47" s="161">
        <v>32562</v>
      </c>
      <c r="E47" s="48">
        <v>10803</v>
      </c>
      <c r="F47" s="171">
        <v>20000</v>
      </c>
      <c r="G47" s="65">
        <v>40000</v>
      </c>
      <c r="H47" s="65">
        <v>40000</v>
      </c>
    </row>
    <row r="48" spans="1:8" ht="9.75" customHeight="1" x14ac:dyDescent="0.25">
      <c r="A48" s="452" t="s">
        <v>366</v>
      </c>
      <c r="B48" s="452"/>
      <c r="C48" s="28" t="s">
        <v>367</v>
      </c>
      <c r="D48" s="99">
        <v>216</v>
      </c>
      <c r="E48" s="172">
        <v>63</v>
      </c>
      <c r="F48" s="161">
        <v>250</v>
      </c>
      <c r="G48" s="65">
        <v>800</v>
      </c>
      <c r="H48" s="65">
        <v>800</v>
      </c>
    </row>
    <row r="49" spans="1:8" ht="9.75" customHeight="1" x14ac:dyDescent="0.25">
      <c r="A49" s="452" t="s">
        <v>368</v>
      </c>
      <c r="B49" s="452"/>
      <c r="C49" s="28" t="s">
        <v>369</v>
      </c>
      <c r="D49" s="99">
        <v>4456</v>
      </c>
      <c r="E49" s="171">
        <v>3549</v>
      </c>
      <c r="F49" s="99">
        <v>4000</v>
      </c>
      <c r="G49" s="65">
        <v>5000</v>
      </c>
      <c r="H49" s="65">
        <v>5000</v>
      </c>
    </row>
    <row r="50" spans="1:8" ht="9.75" customHeight="1" x14ac:dyDescent="0.25">
      <c r="A50" s="452" t="s">
        <v>370</v>
      </c>
      <c r="B50" s="452"/>
      <c r="C50" s="28" t="s">
        <v>908</v>
      </c>
      <c r="D50" s="161">
        <v>7176</v>
      </c>
      <c r="E50" s="172">
        <v>7044</v>
      </c>
      <c r="F50" s="48">
        <v>10000</v>
      </c>
      <c r="G50" s="65">
        <v>9500</v>
      </c>
      <c r="H50" s="65">
        <v>20000</v>
      </c>
    </row>
    <row r="51" spans="1:8" ht="9.75" customHeight="1" x14ac:dyDescent="0.25">
      <c r="A51" s="452" t="s">
        <v>371</v>
      </c>
      <c r="B51" s="452"/>
      <c r="C51" s="228" t="s">
        <v>904</v>
      </c>
      <c r="D51" s="99">
        <v>34834</v>
      </c>
      <c r="E51" s="48">
        <v>31766</v>
      </c>
      <c r="F51" s="99">
        <v>38000</v>
      </c>
      <c r="G51" s="65">
        <v>40000</v>
      </c>
      <c r="H51" s="65">
        <v>40000</v>
      </c>
    </row>
    <row r="52" spans="1:8" ht="9.75" customHeight="1" x14ac:dyDescent="0.25">
      <c r="A52" s="452" t="s">
        <v>372</v>
      </c>
      <c r="B52" s="452"/>
      <c r="C52" s="28" t="s">
        <v>922</v>
      </c>
      <c r="D52" s="227">
        <v>0</v>
      </c>
      <c r="E52" s="227">
        <v>7407</v>
      </c>
      <c r="F52" s="527">
        <v>8000</v>
      </c>
      <c r="G52" s="65">
        <v>40000</v>
      </c>
      <c r="H52" s="65">
        <v>40000</v>
      </c>
    </row>
    <row r="53" spans="1:8" ht="9.75" customHeight="1" x14ac:dyDescent="0.25">
      <c r="A53" s="452" t="s">
        <v>373</v>
      </c>
      <c r="B53" s="452"/>
      <c r="C53" s="28" t="s">
        <v>374</v>
      </c>
      <c r="D53" s="99">
        <v>105377</v>
      </c>
      <c r="E53" s="99">
        <v>75492</v>
      </c>
      <c r="F53" s="99">
        <v>75492</v>
      </c>
      <c r="G53" s="65">
        <v>60542</v>
      </c>
      <c r="H53" s="65">
        <v>85500</v>
      </c>
    </row>
    <row r="54" spans="1:8" ht="9.75" customHeight="1" x14ac:dyDescent="0.25">
      <c r="A54" s="452" t="s">
        <v>375</v>
      </c>
      <c r="B54" s="452"/>
      <c r="C54" s="28" t="s">
        <v>376</v>
      </c>
      <c r="D54" s="161">
        <v>0</v>
      </c>
      <c r="E54" s="99">
        <v>0</v>
      </c>
      <c r="F54" s="172" t="s">
        <v>262</v>
      </c>
      <c r="G54" s="65">
        <v>25000</v>
      </c>
      <c r="H54" s="65">
        <v>0</v>
      </c>
    </row>
    <row r="55" spans="1:8" ht="9.75" customHeight="1" x14ac:dyDescent="0.25">
      <c r="A55" s="452" t="s">
        <v>377</v>
      </c>
      <c r="B55" s="452"/>
      <c r="C55" s="28" t="s">
        <v>378</v>
      </c>
      <c r="D55" s="48">
        <v>295377</v>
      </c>
      <c r="E55" s="99">
        <v>106810</v>
      </c>
      <c r="F55" s="48">
        <v>284380</v>
      </c>
      <c r="G55" s="65">
        <v>350000</v>
      </c>
      <c r="H55" s="65">
        <v>350000</v>
      </c>
    </row>
    <row r="56" spans="1:8" ht="9.75" customHeight="1" x14ac:dyDescent="0.25">
      <c r="A56" s="452" t="s">
        <v>379</v>
      </c>
      <c r="B56" s="452"/>
      <c r="C56" s="28" t="s">
        <v>380</v>
      </c>
      <c r="D56" s="161">
        <v>22150</v>
      </c>
      <c r="E56" s="162">
        <v>9888</v>
      </c>
      <c r="F56" s="172">
        <v>35000</v>
      </c>
      <c r="G56" s="65">
        <v>100000</v>
      </c>
      <c r="H56" s="65">
        <v>100000</v>
      </c>
    </row>
    <row r="57" spans="1:8" ht="9.75" customHeight="1" x14ac:dyDescent="0.25">
      <c r="A57" s="452" t="s">
        <v>381</v>
      </c>
      <c r="B57" s="452"/>
      <c r="C57" s="28" t="s">
        <v>382</v>
      </c>
      <c r="D57" s="48">
        <v>14961</v>
      </c>
      <c r="E57" s="48">
        <v>12917</v>
      </c>
      <c r="F57" s="48">
        <v>14372</v>
      </c>
      <c r="G57" s="65">
        <v>19000</v>
      </c>
      <c r="H57" s="65">
        <v>21000</v>
      </c>
    </row>
    <row r="58" spans="1:8" ht="9.75" customHeight="1" x14ac:dyDescent="0.25">
      <c r="A58" s="452" t="s">
        <v>383</v>
      </c>
      <c r="B58" s="452"/>
      <c r="C58" s="28" t="s">
        <v>384</v>
      </c>
      <c r="D58" s="48">
        <v>150</v>
      </c>
      <c r="E58" s="48">
        <v>0</v>
      </c>
      <c r="F58" s="48" t="s">
        <v>262</v>
      </c>
      <c r="G58" s="65">
        <v>5000</v>
      </c>
      <c r="H58" s="65"/>
    </row>
    <row r="59" spans="1:8" ht="9.75" customHeight="1" x14ac:dyDescent="0.25">
      <c r="A59" s="452" t="s">
        <v>385</v>
      </c>
      <c r="B59" s="452"/>
      <c r="C59" s="28" t="s">
        <v>386</v>
      </c>
      <c r="D59" s="99">
        <v>36</v>
      </c>
      <c r="E59" s="99">
        <v>446</v>
      </c>
      <c r="F59" s="48">
        <v>600</v>
      </c>
      <c r="G59" s="65">
        <v>7200</v>
      </c>
      <c r="H59" s="65">
        <v>7200</v>
      </c>
    </row>
    <row r="60" spans="1:8" ht="9.75" customHeight="1" x14ac:dyDescent="0.25">
      <c r="A60" s="452" t="s">
        <v>387</v>
      </c>
      <c r="B60" s="452"/>
      <c r="C60" s="28" t="s">
        <v>388</v>
      </c>
      <c r="D60" s="99">
        <v>97</v>
      </c>
      <c r="E60" s="165">
        <v>120</v>
      </c>
      <c r="F60" s="99">
        <v>170</v>
      </c>
      <c r="G60" s="65">
        <v>550</v>
      </c>
      <c r="H60" s="65">
        <v>500</v>
      </c>
    </row>
    <row r="61" spans="1:8" ht="14.25" customHeight="1" x14ac:dyDescent="0.25">
      <c r="A61" s="326"/>
      <c r="B61" s="326"/>
      <c r="C61" s="327"/>
      <c r="D61" s="368">
        <f>SUM(D43:D60)</f>
        <v>888263</v>
      </c>
      <c r="E61" s="369">
        <f>SUM(E43:E60)</f>
        <v>498879</v>
      </c>
      <c r="F61" s="368">
        <f>SUM(F43:F60)</f>
        <v>794302</v>
      </c>
      <c r="G61" s="357">
        <f>SUM(G43:G60)</f>
        <v>1085892</v>
      </c>
      <c r="H61" s="402">
        <f>SUM(H43:H60)</f>
        <v>1103400</v>
      </c>
    </row>
    <row r="62" spans="1:8" ht="14.25" customHeight="1" x14ac:dyDescent="0.25">
      <c r="A62" s="109"/>
      <c r="B62" s="109"/>
      <c r="C62" s="110"/>
      <c r="D62" s="111"/>
      <c r="E62" s="112"/>
      <c r="F62" s="111"/>
      <c r="G62" s="111"/>
      <c r="H62" s="111"/>
    </row>
    <row r="63" spans="1:8" ht="15" customHeight="1" x14ac:dyDescent="0.25">
      <c r="A63" s="17" t="s">
        <v>6</v>
      </c>
      <c r="B63" s="17"/>
      <c r="C63" s="17"/>
    </row>
    <row r="64" spans="1:8" ht="17.25" customHeight="1" x14ac:dyDescent="0.25">
      <c r="A64" s="17" t="s">
        <v>293</v>
      </c>
      <c r="B64" s="17"/>
      <c r="C64" s="17"/>
    </row>
    <row r="65" spans="1:9" ht="15" customHeight="1" x14ac:dyDescent="0.25">
      <c r="A65" s="416" t="s">
        <v>1056</v>
      </c>
      <c r="B65" s="431"/>
      <c r="C65" s="431"/>
    </row>
    <row r="66" spans="1:9" ht="55.5" customHeight="1" x14ac:dyDescent="0.25">
      <c r="A66" s="463" t="s">
        <v>389</v>
      </c>
      <c r="B66" s="464"/>
      <c r="C66" s="38"/>
      <c r="D66" s="100" t="s">
        <v>1010</v>
      </c>
      <c r="E66" s="100" t="s">
        <v>1043</v>
      </c>
      <c r="F66" s="100" t="s">
        <v>1019</v>
      </c>
      <c r="G66" s="100" t="s">
        <v>1009</v>
      </c>
      <c r="H66" s="396" t="s">
        <v>1012</v>
      </c>
    </row>
    <row r="67" spans="1:9" ht="9.75" customHeight="1" x14ac:dyDescent="0.25">
      <c r="A67" s="452" t="s">
        <v>390</v>
      </c>
      <c r="B67" s="452"/>
      <c r="C67" s="21" t="s">
        <v>923</v>
      </c>
      <c r="D67" s="72">
        <v>6081</v>
      </c>
      <c r="E67" s="286">
        <v>16750</v>
      </c>
      <c r="F67" s="72">
        <v>20000</v>
      </c>
      <c r="G67" s="65">
        <v>10000</v>
      </c>
      <c r="H67" s="342">
        <v>20000</v>
      </c>
    </row>
    <row r="68" spans="1:9" ht="9.75" customHeight="1" x14ac:dyDescent="0.25">
      <c r="A68" s="452" t="s">
        <v>391</v>
      </c>
      <c r="B68" s="452"/>
      <c r="C68" s="21" t="s">
        <v>392</v>
      </c>
      <c r="D68" s="24">
        <v>352</v>
      </c>
      <c r="E68" s="101">
        <v>77</v>
      </c>
      <c r="F68" s="102">
        <v>1500</v>
      </c>
      <c r="G68" s="65">
        <v>10000</v>
      </c>
      <c r="H68" s="65">
        <v>10000</v>
      </c>
    </row>
    <row r="69" spans="1:9" ht="9.75" customHeight="1" x14ac:dyDescent="0.25">
      <c r="A69" s="452" t="s">
        <v>394</v>
      </c>
      <c r="B69" s="452"/>
      <c r="C69" s="21" t="s">
        <v>395</v>
      </c>
      <c r="D69" s="72">
        <v>147905</v>
      </c>
      <c r="E69" s="72">
        <v>123167</v>
      </c>
      <c r="F69" s="102">
        <v>154290</v>
      </c>
      <c r="G69" s="65">
        <v>165000</v>
      </c>
      <c r="H69" s="65">
        <v>165000</v>
      </c>
    </row>
    <row r="70" spans="1:9" ht="9.75" customHeight="1" x14ac:dyDescent="0.25">
      <c r="A70" s="452" t="s">
        <v>396</v>
      </c>
      <c r="B70" s="452"/>
      <c r="C70" s="21" t="s">
        <v>397</v>
      </c>
      <c r="D70" s="102">
        <v>24186</v>
      </c>
      <c r="E70" s="72">
        <v>11984</v>
      </c>
      <c r="F70" s="102">
        <v>25337</v>
      </c>
      <c r="G70" s="65">
        <v>35000</v>
      </c>
      <c r="H70" s="65">
        <v>30000</v>
      </c>
    </row>
    <row r="71" spans="1:9" ht="9.75" customHeight="1" x14ac:dyDescent="0.25">
      <c r="A71" s="452" t="s">
        <v>398</v>
      </c>
      <c r="B71" s="452"/>
      <c r="C71" s="21" t="s">
        <v>399</v>
      </c>
      <c r="D71" s="101">
        <v>1141</v>
      </c>
      <c r="E71" s="101">
        <v>911</v>
      </c>
      <c r="F71" s="101">
        <v>1116</v>
      </c>
      <c r="G71" s="65">
        <v>1500</v>
      </c>
      <c r="H71" s="65">
        <v>1500</v>
      </c>
    </row>
    <row r="72" spans="1:9" ht="9.75" customHeight="1" x14ac:dyDescent="0.25">
      <c r="A72" s="452" t="s">
        <v>400</v>
      </c>
      <c r="B72" s="452"/>
      <c r="C72" s="21" t="s">
        <v>401</v>
      </c>
      <c r="D72" s="72">
        <v>4629</v>
      </c>
      <c r="E72" s="229">
        <v>3564</v>
      </c>
      <c r="F72" s="102">
        <v>5346</v>
      </c>
      <c r="G72" s="65">
        <v>7700</v>
      </c>
      <c r="H72" s="65">
        <v>6500</v>
      </c>
    </row>
    <row r="73" spans="1:9" ht="9.75" customHeight="1" x14ac:dyDescent="0.25">
      <c r="A73" s="452" t="s">
        <v>402</v>
      </c>
      <c r="B73" s="452"/>
      <c r="C73" s="21" t="s">
        <v>403</v>
      </c>
      <c r="D73" s="72">
        <v>2725</v>
      </c>
      <c r="E73" s="101">
        <v>1481</v>
      </c>
      <c r="F73" s="72">
        <v>2096</v>
      </c>
      <c r="G73" s="65">
        <v>4000</v>
      </c>
      <c r="H73" s="65">
        <v>3000</v>
      </c>
    </row>
    <row r="74" spans="1:9" ht="9.75" customHeight="1" x14ac:dyDescent="0.25">
      <c r="A74" s="452" t="s">
        <v>404</v>
      </c>
      <c r="B74" s="452"/>
      <c r="C74" s="21" t="s">
        <v>405</v>
      </c>
      <c r="D74" s="102">
        <v>91854</v>
      </c>
      <c r="E74" s="102">
        <v>91854</v>
      </c>
      <c r="F74" s="102">
        <v>91855</v>
      </c>
      <c r="G74" s="65">
        <v>123000</v>
      </c>
      <c r="H74" s="65">
        <v>82869</v>
      </c>
    </row>
    <row r="75" spans="1:9" ht="11.25" customHeight="1" x14ac:dyDescent="0.25">
      <c r="A75" s="465"/>
      <c r="B75" s="465"/>
      <c r="D75" s="370">
        <f>SUM(D67:D74)</f>
        <v>278873</v>
      </c>
      <c r="E75" s="370">
        <f>SUM(E67:E74)</f>
        <v>249788</v>
      </c>
      <c r="F75" s="370">
        <f>SUM(F67:F74)</f>
        <v>301540</v>
      </c>
      <c r="G75" s="357">
        <f>SUM(G67:G74)</f>
        <v>356200</v>
      </c>
      <c r="H75" s="344">
        <f>SUM(H67:H74)</f>
        <v>318869</v>
      </c>
    </row>
    <row r="76" spans="1:9" ht="13.5" customHeight="1" x14ac:dyDescent="0.25">
      <c r="A76" s="465"/>
      <c r="B76" s="465"/>
      <c r="C76" s="74" t="s">
        <v>900</v>
      </c>
      <c r="D76" s="371">
        <f>SUM(D61,D75)</f>
        <v>1167136</v>
      </c>
      <c r="E76" s="371">
        <f>SUM(E61,E75)</f>
        <v>748667</v>
      </c>
      <c r="F76" s="371">
        <f>SUM(F61,F75)</f>
        <v>1095842</v>
      </c>
      <c r="G76" s="357">
        <f>SUM(G61,G75)</f>
        <v>1442092</v>
      </c>
      <c r="H76" s="357">
        <f>SUM(H61,H75)</f>
        <v>1422269</v>
      </c>
    </row>
    <row r="77" spans="1:9" ht="9.75" customHeight="1" x14ac:dyDescent="0.25">
      <c r="A77" s="452" t="s">
        <v>406</v>
      </c>
      <c r="B77" s="452"/>
      <c r="C77" s="225" t="s">
        <v>97</v>
      </c>
      <c r="D77" s="72">
        <v>21940</v>
      </c>
      <c r="E77" s="102">
        <v>77413</v>
      </c>
      <c r="F77" s="72">
        <v>80500</v>
      </c>
      <c r="G77" s="65">
        <v>55000</v>
      </c>
      <c r="H77" s="65">
        <v>105000</v>
      </c>
      <c r="I77" t="s">
        <v>1045</v>
      </c>
    </row>
    <row r="78" spans="1:9" ht="9.75" customHeight="1" x14ac:dyDescent="0.25">
      <c r="A78" s="452" t="s">
        <v>407</v>
      </c>
      <c r="B78" s="452"/>
      <c r="C78" s="225" t="s">
        <v>532</v>
      </c>
      <c r="D78" s="24" t="s">
        <v>200</v>
      </c>
      <c r="E78" s="286">
        <v>0</v>
      </c>
      <c r="F78" s="104"/>
      <c r="G78" s="65"/>
      <c r="H78" s="65">
        <v>140000</v>
      </c>
    </row>
    <row r="79" spans="1:9" ht="9.75" customHeight="1" x14ac:dyDescent="0.25">
      <c r="A79" s="452" t="s">
        <v>408</v>
      </c>
      <c r="B79" s="452"/>
      <c r="C79" s="21" t="s">
        <v>409</v>
      </c>
      <c r="D79" s="102">
        <v>21409</v>
      </c>
      <c r="E79" s="72">
        <v>80838</v>
      </c>
      <c r="F79" s="72">
        <v>85000</v>
      </c>
      <c r="G79" s="65">
        <v>75000</v>
      </c>
      <c r="H79" s="65">
        <v>80000</v>
      </c>
    </row>
    <row r="80" spans="1:9" ht="9.75" customHeight="1" x14ac:dyDescent="0.25">
      <c r="A80" s="452" t="s">
        <v>410</v>
      </c>
      <c r="B80" s="452"/>
      <c r="C80" s="225" t="s">
        <v>815</v>
      </c>
      <c r="D80" s="24">
        <v>203084</v>
      </c>
      <c r="E80" s="24">
        <v>0</v>
      </c>
      <c r="F80" s="24" t="s">
        <v>393</v>
      </c>
      <c r="G80" s="65"/>
      <c r="H80" s="65"/>
    </row>
    <row r="81" spans="1:8" ht="9.75" customHeight="1" x14ac:dyDescent="0.25">
      <c r="A81" s="452" t="s">
        <v>411</v>
      </c>
      <c r="B81" s="452"/>
      <c r="C81" s="21" t="s">
        <v>412</v>
      </c>
      <c r="D81" s="24">
        <v>104692</v>
      </c>
      <c r="E81" s="24">
        <v>23157</v>
      </c>
      <c r="F81" s="102">
        <v>500900</v>
      </c>
      <c r="G81" s="65">
        <v>250000</v>
      </c>
      <c r="H81" s="65">
        <v>1200000</v>
      </c>
    </row>
    <row r="82" spans="1:8" ht="9.75" customHeight="1" x14ac:dyDescent="0.25">
      <c r="A82" s="452" t="s">
        <v>413</v>
      </c>
      <c r="B82" s="452"/>
      <c r="C82" s="21" t="s">
        <v>414</v>
      </c>
      <c r="D82" s="24">
        <v>0</v>
      </c>
      <c r="E82" s="406">
        <v>0</v>
      </c>
      <c r="F82" s="72"/>
      <c r="G82" s="65"/>
      <c r="H82" s="65"/>
    </row>
    <row r="83" spans="1:8" ht="9.75" customHeight="1" x14ac:dyDescent="0.25">
      <c r="A83" s="452" t="s">
        <v>415</v>
      </c>
      <c r="B83" s="452"/>
      <c r="C83" s="21" t="s">
        <v>416</v>
      </c>
      <c r="D83" s="24" t="s">
        <v>393</v>
      </c>
      <c r="E83" s="72">
        <v>0</v>
      </c>
      <c r="F83" s="72">
        <v>0</v>
      </c>
      <c r="G83" s="65"/>
      <c r="H83" s="65"/>
    </row>
    <row r="84" spans="1:8" ht="9.75" customHeight="1" x14ac:dyDescent="0.25">
      <c r="A84" s="452" t="s">
        <v>417</v>
      </c>
      <c r="B84" s="452"/>
      <c r="C84" s="21" t="s">
        <v>418</v>
      </c>
      <c r="D84" s="24">
        <v>38061</v>
      </c>
      <c r="E84" s="24">
        <v>50801</v>
      </c>
      <c r="F84" s="24">
        <v>85000</v>
      </c>
      <c r="G84" s="65">
        <v>12000000</v>
      </c>
      <c r="H84" s="65">
        <v>12000000</v>
      </c>
    </row>
    <row r="85" spans="1:8" ht="9.75" customHeight="1" x14ac:dyDescent="0.25">
      <c r="A85" s="452" t="s">
        <v>419</v>
      </c>
      <c r="B85" s="452"/>
      <c r="C85" s="21" t="s">
        <v>420</v>
      </c>
      <c r="D85" s="24">
        <v>0</v>
      </c>
      <c r="E85" s="283">
        <v>20171</v>
      </c>
      <c r="F85" s="24">
        <v>33000</v>
      </c>
      <c r="G85" s="65">
        <v>15500000</v>
      </c>
      <c r="H85" s="65">
        <v>25000000</v>
      </c>
    </row>
    <row r="86" spans="1:8" ht="9.75" customHeight="1" x14ac:dyDescent="0.25">
      <c r="A86" s="452" t="s">
        <v>421</v>
      </c>
      <c r="B86" s="452"/>
      <c r="C86" s="21" t="s">
        <v>422</v>
      </c>
      <c r="D86" s="72">
        <v>130339</v>
      </c>
      <c r="E86" s="72">
        <v>130339</v>
      </c>
      <c r="F86" s="72">
        <v>130339</v>
      </c>
      <c r="G86" s="65">
        <v>130339</v>
      </c>
      <c r="H86" s="65">
        <v>330339</v>
      </c>
    </row>
    <row r="87" spans="1:8" ht="9.75" customHeight="1" x14ac:dyDescent="0.25">
      <c r="A87" s="450" t="s">
        <v>1028</v>
      </c>
      <c r="B87" s="473"/>
      <c r="C87" s="21" t="s">
        <v>1029</v>
      </c>
      <c r="D87" s="72"/>
      <c r="E87" s="72">
        <v>6598</v>
      </c>
      <c r="F87" s="72">
        <v>6598</v>
      </c>
      <c r="G87" s="65"/>
      <c r="H87" s="65"/>
    </row>
    <row r="88" spans="1:8" ht="9.75" customHeight="1" x14ac:dyDescent="0.25">
      <c r="A88" s="452" t="s">
        <v>423</v>
      </c>
      <c r="B88" s="452"/>
      <c r="C88" s="21" t="s">
        <v>424</v>
      </c>
      <c r="D88" s="24" t="s">
        <v>106</v>
      </c>
      <c r="E88" s="24" t="s">
        <v>106</v>
      </c>
      <c r="F88" s="24" t="s">
        <v>393</v>
      </c>
      <c r="G88" s="65"/>
      <c r="H88" s="65"/>
    </row>
    <row r="89" spans="1:8" ht="9.75" customHeight="1" x14ac:dyDescent="0.25">
      <c r="A89" s="465"/>
      <c r="B89" s="465"/>
      <c r="C89" s="21" t="s">
        <v>425</v>
      </c>
      <c r="D89" s="223">
        <f>SUM(D77:D88)</f>
        <v>519525</v>
      </c>
      <c r="E89" s="223">
        <f>SUM(E77:E88)</f>
        <v>389317</v>
      </c>
      <c r="F89" s="223">
        <f>SUM(F77:F88)</f>
        <v>921337</v>
      </c>
      <c r="G89" s="346">
        <f>SUM(G77:G88)</f>
        <v>28010339</v>
      </c>
      <c r="H89" s="243">
        <f>SUM(H77:H88)</f>
        <v>38855339</v>
      </c>
    </row>
    <row r="90" spans="1:8" ht="16.5" customHeight="1" x14ac:dyDescent="0.25">
      <c r="A90" s="465"/>
      <c r="B90" s="465"/>
      <c r="C90" s="98"/>
      <c r="D90" s="103"/>
      <c r="E90" s="103"/>
      <c r="F90" s="103"/>
      <c r="G90" s="65"/>
      <c r="H90" s="65"/>
    </row>
    <row r="91" spans="1:8" ht="15" customHeight="1" x14ac:dyDescent="0.25">
      <c r="A91" s="452" t="s">
        <v>426</v>
      </c>
      <c r="B91" s="452"/>
      <c r="C91" s="21" t="s">
        <v>427</v>
      </c>
      <c r="D91" s="72">
        <v>0</v>
      </c>
      <c r="E91" s="102">
        <v>0</v>
      </c>
      <c r="F91" s="72">
        <v>40000</v>
      </c>
      <c r="G91" s="65"/>
      <c r="H91" s="65">
        <v>35398</v>
      </c>
    </row>
    <row r="92" spans="1:8" ht="15" customHeight="1" x14ac:dyDescent="0.25">
      <c r="A92" s="472"/>
      <c r="B92" s="472"/>
      <c r="C92" s="21" t="s">
        <v>428</v>
      </c>
      <c r="D92" s="24" t="s">
        <v>393</v>
      </c>
      <c r="E92" s="24" t="s">
        <v>393</v>
      </c>
      <c r="F92" s="24" t="s">
        <v>393</v>
      </c>
      <c r="G92" s="65"/>
      <c r="H92" s="65"/>
    </row>
    <row r="93" spans="1:8" ht="15" customHeight="1" x14ac:dyDescent="0.25">
      <c r="A93" s="465"/>
      <c r="B93" s="465"/>
      <c r="C93" s="98"/>
      <c r="D93" s="103"/>
      <c r="E93" s="103"/>
      <c r="F93" s="103"/>
      <c r="G93" s="65"/>
      <c r="H93" s="65"/>
    </row>
    <row r="94" spans="1:8" ht="15" customHeight="1" x14ac:dyDescent="0.25">
      <c r="C94" s="110" t="s">
        <v>1025</v>
      </c>
      <c r="D94" s="232">
        <f>SUM(D89,D91)</f>
        <v>519525</v>
      </c>
      <c r="E94" s="232">
        <f>SUM(E89,E91)</f>
        <v>389317</v>
      </c>
      <c r="F94" s="232">
        <f>SUM(F89,F91)</f>
        <v>961337</v>
      </c>
      <c r="G94" s="65">
        <f>SUM(G89:G93)</f>
        <v>28010339</v>
      </c>
      <c r="H94" s="243">
        <f>SUM(H89:H93)</f>
        <v>38890737</v>
      </c>
    </row>
    <row r="95" spans="1:8" ht="15" customHeight="1" x14ac:dyDescent="0.25">
      <c r="A95" s="465"/>
      <c r="B95" s="465"/>
      <c r="C95" s="113"/>
      <c r="D95" s="103"/>
      <c r="E95" s="103"/>
      <c r="F95" s="103"/>
      <c r="G95" s="65"/>
      <c r="H95" s="65"/>
    </row>
    <row r="96" spans="1:8" ht="15.75" customHeight="1" x14ac:dyDescent="0.25">
      <c r="A96" s="465"/>
      <c r="B96" s="465"/>
      <c r="C96" s="74" t="s">
        <v>429</v>
      </c>
      <c r="D96" s="224">
        <f>SUM(D41,D76,D94)</f>
        <v>2100758</v>
      </c>
      <c r="E96" s="224">
        <f>SUM(E41,E76,E94)</f>
        <v>1414685</v>
      </c>
      <c r="F96" s="224">
        <f>SUM(F41,F76,F94)</f>
        <v>2386114.19</v>
      </c>
      <c r="G96" s="243">
        <f>SUM(G41,G61,G89,G91)</f>
        <v>29718323</v>
      </c>
      <c r="H96" s="243">
        <f>SUM(H41,H61,H89,H91)</f>
        <v>40513800</v>
      </c>
    </row>
    <row r="97" spans="1:8" ht="15" customHeight="1" x14ac:dyDescent="0.25">
      <c r="A97" s="465"/>
      <c r="B97" s="465"/>
      <c r="C97" s="230"/>
      <c r="D97" s="105"/>
      <c r="E97" s="106"/>
      <c r="F97" s="106"/>
      <c r="G97" s="65"/>
      <c r="H97" s="65"/>
    </row>
    <row r="98" spans="1:8" ht="18.75" customHeight="1" x14ac:dyDescent="0.25">
      <c r="A98" s="466" t="s">
        <v>1051</v>
      </c>
      <c r="B98" s="467"/>
      <c r="C98" s="468"/>
      <c r="D98" s="231"/>
      <c r="E98" s="107"/>
      <c r="G98" s="107">
        <v>290676</v>
      </c>
      <c r="H98" s="65"/>
    </row>
    <row r="99" spans="1:8" ht="15" customHeight="1" x14ac:dyDescent="0.25">
      <c r="A99" s="471"/>
      <c r="B99" s="471"/>
      <c r="C99" s="469" t="s">
        <v>430</v>
      </c>
      <c r="D99" s="329">
        <f>SUM(D20-D96)</f>
        <v>33706</v>
      </c>
      <c r="E99" s="233"/>
      <c r="F99" s="233">
        <f>SUM(F20-F96)</f>
        <v>152299.90999999968</v>
      </c>
      <c r="G99" s="65">
        <f>SUM(G20-G96)</f>
        <v>-13</v>
      </c>
      <c r="H99" s="65">
        <f>SUM(H20-H96)</f>
        <v>0</v>
      </c>
    </row>
    <row r="100" spans="1:8" ht="21.75" customHeight="1" x14ac:dyDescent="0.25">
      <c r="A100" s="455"/>
      <c r="B100" s="455"/>
      <c r="C100" s="470"/>
      <c r="D100" s="330"/>
      <c r="E100" s="328"/>
      <c r="F100" s="108"/>
      <c r="G100" s="65"/>
      <c r="H100" s="65"/>
    </row>
    <row r="101" spans="1:8" ht="12" customHeight="1" x14ac:dyDescent="0.25"/>
    <row r="102" spans="1:8" ht="12" customHeight="1" x14ac:dyDescent="0.25"/>
    <row r="103" spans="1:8" ht="12" customHeight="1" x14ac:dyDescent="0.25"/>
    <row r="104" spans="1:8" ht="12" customHeight="1" x14ac:dyDescent="0.25"/>
    <row r="105" spans="1:8" ht="12" customHeight="1" x14ac:dyDescent="0.25"/>
    <row r="106" spans="1:8" ht="12" customHeight="1" x14ac:dyDescent="0.25"/>
    <row r="107" spans="1:8" ht="12" customHeight="1" x14ac:dyDescent="0.25"/>
    <row r="108" spans="1:8" ht="12" customHeight="1" x14ac:dyDescent="0.25"/>
    <row r="109" spans="1:8" ht="12" customHeight="1" x14ac:dyDescent="0.25"/>
    <row r="110" spans="1:8" ht="12" customHeight="1" x14ac:dyDescent="0.25"/>
    <row r="111" spans="1:8" ht="12" customHeight="1" x14ac:dyDescent="0.25"/>
    <row r="112" spans="1:8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5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</sheetData>
  <mergeCells count="94">
    <mergeCell ref="A3:C3"/>
    <mergeCell ref="A65:C65"/>
    <mergeCell ref="A15:B15"/>
    <mergeCell ref="A4:C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8:B38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44:B44"/>
    <mergeCell ref="A60:B60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7:B67"/>
    <mergeCell ref="A68:B68"/>
    <mergeCell ref="A69:B69"/>
    <mergeCell ref="A70:B70"/>
    <mergeCell ref="A71:B71"/>
    <mergeCell ref="A83:B83"/>
    <mergeCell ref="A98:C98"/>
    <mergeCell ref="C99:C100"/>
    <mergeCell ref="A72:B72"/>
    <mergeCell ref="A73:B73"/>
    <mergeCell ref="A74:B74"/>
    <mergeCell ref="A99:B99"/>
    <mergeCell ref="A100:B100"/>
    <mergeCell ref="A91:B91"/>
    <mergeCell ref="A92:B92"/>
    <mergeCell ref="A93:B93"/>
    <mergeCell ref="A96:B96"/>
    <mergeCell ref="A95:B95"/>
    <mergeCell ref="A87:B87"/>
    <mergeCell ref="A66:B66"/>
    <mergeCell ref="A75:B75"/>
    <mergeCell ref="A76:B76"/>
    <mergeCell ref="A77:B77"/>
    <mergeCell ref="A97:B97"/>
    <mergeCell ref="A84:B84"/>
    <mergeCell ref="A85:B85"/>
    <mergeCell ref="A86:B86"/>
    <mergeCell ref="A88:B88"/>
    <mergeCell ref="A89:B89"/>
    <mergeCell ref="A90:B90"/>
    <mergeCell ref="A78:B78"/>
    <mergeCell ref="A79:B79"/>
    <mergeCell ref="A80:B80"/>
    <mergeCell ref="A81:B81"/>
    <mergeCell ref="A82:B82"/>
  </mergeCells>
  <pageMargins left="0.7" right="0.7" top="0.75" bottom="0.75" header="0.3" footer="0.3"/>
  <pageSetup orientation="portrait" r:id="rId1"/>
  <ignoredErrors>
    <ignoredError sqref="E4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3AC97-5035-436F-99E6-60C542333090}">
  <sheetPr>
    <pageSetUpPr fitToPage="1"/>
  </sheetPr>
  <dimension ref="A1:I91"/>
  <sheetViews>
    <sheetView showGridLines="0" topLeftCell="A61" zoomScale="148" zoomScaleNormal="148" workbookViewId="0">
      <selection activeCell="A64" sqref="A64:C64"/>
    </sheetView>
  </sheetViews>
  <sheetFormatPr defaultRowHeight="15" x14ac:dyDescent="0.25"/>
  <cols>
    <col min="1" max="1" width="10.7109375" customWidth="1"/>
    <col min="2" max="2" width="2.85546875" customWidth="1"/>
    <col min="3" max="3" width="18" customWidth="1"/>
    <col min="4" max="4" width="11.42578125" customWidth="1"/>
    <col min="5" max="6" width="11.5703125" customWidth="1"/>
    <col min="7" max="7" width="10.42578125" customWidth="1"/>
    <col min="8" max="8" width="8.85546875" style="38" customWidth="1"/>
  </cols>
  <sheetData>
    <row r="1" spans="1:9" ht="12.75" customHeight="1" x14ac:dyDescent="0.25">
      <c r="A1" s="259" t="s">
        <v>6</v>
      </c>
      <c r="B1" s="259"/>
      <c r="C1" s="259"/>
      <c r="D1" s="260"/>
      <c r="E1" s="260"/>
      <c r="F1" s="260"/>
      <c r="G1" s="260"/>
      <c r="H1" s="37"/>
    </row>
    <row r="2" spans="1:9" ht="10.5" customHeight="1" x14ac:dyDescent="0.25">
      <c r="A2" s="259" t="s">
        <v>444</v>
      </c>
      <c r="B2" s="259"/>
      <c r="C2" s="259"/>
      <c r="D2" s="260"/>
      <c r="E2" s="260"/>
      <c r="F2" s="260"/>
      <c r="G2" s="260"/>
      <c r="H2" s="37"/>
    </row>
    <row r="3" spans="1:9" ht="11.25" customHeight="1" x14ac:dyDescent="0.25">
      <c r="A3" s="489" t="s">
        <v>1056</v>
      </c>
      <c r="B3" s="490"/>
      <c r="C3" s="261"/>
      <c r="D3" s="265"/>
      <c r="E3" s="260"/>
      <c r="F3" s="260"/>
      <c r="G3" s="260"/>
      <c r="H3" s="37"/>
    </row>
    <row r="4" spans="1:9" ht="40.5" customHeight="1" x14ac:dyDescent="0.25">
      <c r="A4" s="438" t="s">
        <v>924</v>
      </c>
      <c r="B4" s="438"/>
      <c r="C4" s="438"/>
      <c r="D4" s="263" t="s">
        <v>1010</v>
      </c>
      <c r="E4" s="41" t="s">
        <v>1040</v>
      </c>
      <c r="F4" s="41" t="s">
        <v>1020</v>
      </c>
      <c r="G4" s="41" t="s">
        <v>1009</v>
      </c>
      <c r="H4" s="42" t="s">
        <v>1012</v>
      </c>
    </row>
    <row r="5" spans="1:9" ht="10.5" customHeight="1" x14ac:dyDescent="0.25">
      <c r="A5" s="452" t="s">
        <v>445</v>
      </c>
      <c r="B5" s="452" t="s">
        <v>445</v>
      </c>
      <c r="C5" s="28" t="s">
        <v>434</v>
      </c>
      <c r="D5" s="117">
        <v>27250</v>
      </c>
      <c r="E5" s="117">
        <v>51000</v>
      </c>
      <c r="F5" s="117">
        <v>31000</v>
      </c>
      <c r="G5" s="65">
        <v>60000</v>
      </c>
      <c r="H5" s="65">
        <v>48000</v>
      </c>
      <c r="I5" t="s">
        <v>1003</v>
      </c>
    </row>
    <row r="6" spans="1:9" ht="9.75" customHeight="1" x14ac:dyDescent="0.25">
      <c r="A6" s="452" t="s">
        <v>446</v>
      </c>
      <c r="B6" s="452" t="s">
        <v>446</v>
      </c>
      <c r="C6" s="28" t="s">
        <v>435</v>
      </c>
      <c r="D6" s="117">
        <v>43750</v>
      </c>
      <c r="E6" s="120">
        <v>72000</v>
      </c>
      <c r="F6" s="120">
        <v>50333</v>
      </c>
      <c r="G6" s="65">
        <v>75000</v>
      </c>
      <c r="H6" s="65">
        <v>72000</v>
      </c>
    </row>
    <row r="7" spans="1:9" ht="12.75" customHeight="1" x14ac:dyDescent="0.25">
      <c r="A7" s="452" t="s">
        <v>447</v>
      </c>
      <c r="B7" s="452" t="s">
        <v>447</v>
      </c>
      <c r="C7" s="28" t="s">
        <v>497</v>
      </c>
      <c r="D7" s="120">
        <v>1200</v>
      </c>
      <c r="E7" s="120">
        <v>0</v>
      </c>
      <c r="F7" s="120"/>
      <c r="G7" s="65">
        <v>500</v>
      </c>
      <c r="H7" s="65">
        <v>500</v>
      </c>
    </row>
    <row r="8" spans="1:9" ht="11.25" customHeight="1" x14ac:dyDescent="0.25">
      <c r="A8" s="452" t="s">
        <v>448</v>
      </c>
      <c r="B8" s="452" t="s">
        <v>448</v>
      </c>
      <c r="C8" s="257" t="s">
        <v>498</v>
      </c>
      <c r="D8" s="120">
        <v>0</v>
      </c>
      <c r="E8" s="120">
        <v>0</v>
      </c>
      <c r="F8" s="120">
        <v>0</v>
      </c>
      <c r="G8" s="65"/>
      <c r="H8" s="65"/>
    </row>
    <row r="9" spans="1:9" ht="11.25" customHeight="1" x14ac:dyDescent="0.25">
      <c r="A9" s="452" t="s">
        <v>449</v>
      </c>
      <c r="B9" s="452" t="s">
        <v>449</v>
      </c>
      <c r="C9" s="28" t="s">
        <v>10</v>
      </c>
      <c r="D9" s="28" t="s">
        <v>431</v>
      </c>
      <c r="E9" s="28">
        <v>0</v>
      </c>
      <c r="F9" s="28" t="s">
        <v>431</v>
      </c>
      <c r="G9" s="65"/>
      <c r="H9" s="65"/>
    </row>
    <row r="10" spans="1:9" ht="13.5" customHeight="1" x14ac:dyDescent="0.25">
      <c r="A10" s="452" t="s">
        <v>450</v>
      </c>
      <c r="B10" s="452" t="s">
        <v>450</v>
      </c>
      <c r="C10" s="28" t="s">
        <v>499</v>
      </c>
      <c r="D10" s="117">
        <v>734636</v>
      </c>
      <c r="E10" s="117">
        <v>559894</v>
      </c>
      <c r="F10" s="117">
        <v>691440</v>
      </c>
      <c r="G10" s="65">
        <v>702760</v>
      </c>
      <c r="H10" s="65">
        <v>766000</v>
      </c>
      <c r="I10" t="s">
        <v>1039</v>
      </c>
    </row>
    <row r="11" spans="1:9" x14ac:dyDescent="0.25">
      <c r="A11" s="452" t="s">
        <v>451</v>
      </c>
      <c r="B11" s="452" t="s">
        <v>451</v>
      </c>
      <c r="C11" s="28" t="s">
        <v>4</v>
      </c>
      <c r="D11" s="117">
        <v>15091</v>
      </c>
      <c r="E11" s="117">
        <v>7313</v>
      </c>
      <c r="F11" s="117">
        <v>8589</v>
      </c>
      <c r="G11" s="65">
        <v>6343</v>
      </c>
      <c r="H11" s="65">
        <v>7000</v>
      </c>
    </row>
    <row r="12" spans="1:9" ht="14.25" customHeight="1" x14ac:dyDescent="0.25">
      <c r="A12" s="452" t="s">
        <v>452</v>
      </c>
      <c r="B12" s="452" t="s">
        <v>452</v>
      </c>
      <c r="C12" s="28" t="s">
        <v>500</v>
      </c>
      <c r="D12" s="28" t="s">
        <v>433</v>
      </c>
      <c r="E12" s="28"/>
      <c r="F12" s="28" t="s">
        <v>433</v>
      </c>
      <c r="G12" s="65" t="s">
        <v>1026</v>
      </c>
      <c r="H12" s="65"/>
    </row>
    <row r="13" spans="1:9" ht="12" customHeight="1" x14ac:dyDescent="0.25">
      <c r="A13" s="452" t="s">
        <v>453</v>
      </c>
      <c r="B13" s="452" t="s">
        <v>453</v>
      </c>
      <c r="C13" s="28" t="s">
        <v>501</v>
      </c>
      <c r="D13" s="117">
        <v>4452</v>
      </c>
      <c r="E13" s="117">
        <v>25</v>
      </c>
      <c r="F13" s="117">
        <v>3700</v>
      </c>
      <c r="G13" s="65">
        <v>5000</v>
      </c>
      <c r="H13" s="65">
        <v>5000</v>
      </c>
    </row>
    <row r="14" spans="1:9" ht="11.25" customHeight="1" x14ac:dyDescent="0.25">
      <c r="A14" s="452" t="s">
        <v>454</v>
      </c>
      <c r="B14" s="452" t="s">
        <v>454</v>
      </c>
      <c r="C14" s="28" t="s">
        <v>502</v>
      </c>
      <c r="D14" s="117">
        <v>86357</v>
      </c>
      <c r="E14" s="117">
        <v>132053</v>
      </c>
      <c r="F14" s="117">
        <v>145000</v>
      </c>
      <c r="G14" s="65">
        <v>140000</v>
      </c>
      <c r="H14" s="65">
        <v>159000</v>
      </c>
      <c r="I14" s="523">
        <v>0.1</v>
      </c>
    </row>
    <row r="15" spans="1:9" ht="11.25" customHeight="1" x14ac:dyDescent="0.25">
      <c r="A15" s="452" t="s">
        <v>455</v>
      </c>
      <c r="B15" s="452" t="s">
        <v>455</v>
      </c>
      <c r="C15" s="28" t="s">
        <v>11</v>
      </c>
      <c r="D15" s="28" t="s">
        <v>182</v>
      </c>
      <c r="E15" s="28" t="s">
        <v>182</v>
      </c>
      <c r="F15" s="28" t="s">
        <v>1026</v>
      </c>
      <c r="G15" s="65"/>
      <c r="H15" s="342"/>
    </row>
    <row r="16" spans="1:9" ht="12" customHeight="1" x14ac:dyDescent="0.25">
      <c r="A16" s="452" t="s">
        <v>456</v>
      </c>
      <c r="B16" s="452" t="s">
        <v>456</v>
      </c>
      <c r="C16" s="28" t="s">
        <v>436</v>
      </c>
      <c r="D16" s="28">
        <v>0</v>
      </c>
      <c r="E16" s="168">
        <v>0</v>
      </c>
      <c r="F16" s="28" t="s">
        <v>431</v>
      </c>
      <c r="G16" s="65"/>
      <c r="H16" s="65"/>
    </row>
    <row r="17" spans="1:8" ht="12" customHeight="1" x14ac:dyDescent="0.25">
      <c r="A17" s="452" t="s">
        <v>457</v>
      </c>
      <c r="B17" s="452" t="s">
        <v>457</v>
      </c>
      <c r="C17" s="28" t="s">
        <v>503</v>
      </c>
      <c r="D17" s="117">
        <v>0</v>
      </c>
      <c r="E17" s="117">
        <v>0</v>
      </c>
      <c r="F17" s="117">
        <v>0</v>
      </c>
      <c r="G17" s="65"/>
      <c r="H17" s="65"/>
    </row>
    <row r="18" spans="1:8" ht="11.25" customHeight="1" x14ac:dyDescent="0.25">
      <c r="A18" s="452"/>
      <c r="B18" s="452"/>
      <c r="C18" s="28" t="s">
        <v>266</v>
      </c>
      <c r="D18" s="360">
        <f>SUM(D5:D17)</f>
        <v>912736</v>
      </c>
      <c r="E18" s="360">
        <f>SUM(E5:E17)</f>
        <v>822285</v>
      </c>
      <c r="F18" s="360">
        <f>SUM(F5:F17)</f>
        <v>930062</v>
      </c>
      <c r="G18" s="357">
        <f>SUM(G5:G17)</f>
        <v>989603</v>
      </c>
      <c r="H18" s="357">
        <f>SUM(H5:H17)</f>
        <v>1057500</v>
      </c>
    </row>
    <row r="19" spans="1:8" ht="0.75" customHeight="1" x14ac:dyDescent="0.25">
      <c r="A19" s="452"/>
      <c r="B19" s="452"/>
      <c r="C19" s="28"/>
      <c r="D19" s="69"/>
      <c r="E19" s="69"/>
      <c r="F19" s="69"/>
      <c r="G19" s="65"/>
      <c r="H19" s="65"/>
    </row>
    <row r="20" spans="1:8" ht="13.5" customHeight="1" x14ac:dyDescent="0.25">
      <c r="A20" s="465" t="s">
        <v>458</v>
      </c>
      <c r="B20" s="465" t="s">
        <v>458</v>
      </c>
      <c r="C20" s="57" t="s">
        <v>12</v>
      </c>
      <c r="D20" s="118">
        <v>135708</v>
      </c>
      <c r="E20" s="118">
        <v>57991</v>
      </c>
      <c r="F20" s="118">
        <v>87904</v>
      </c>
      <c r="G20" s="65">
        <v>158000</v>
      </c>
      <c r="H20" s="65">
        <v>95540</v>
      </c>
    </row>
    <row r="21" spans="1:8" ht="9.75" customHeight="1" x14ac:dyDescent="0.25">
      <c r="A21" s="465" t="s">
        <v>459</v>
      </c>
      <c r="B21" s="465" t="s">
        <v>459</v>
      </c>
      <c r="C21" s="69" t="s">
        <v>13</v>
      </c>
      <c r="D21" s="118">
        <v>145585</v>
      </c>
      <c r="E21" s="118">
        <v>84325</v>
      </c>
      <c r="F21" s="118">
        <v>99425</v>
      </c>
      <c r="G21" s="65">
        <v>166526</v>
      </c>
      <c r="H21" s="522">
        <v>156000</v>
      </c>
    </row>
    <row r="22" spans="1:8" ht="9.75" customHeight="1" x14ac:dyDescent="0.25">
      <c r="A22" s="452" t="s">
        <v>460</v>
      </c>
      <c r="B22" s="452" t="s">
        <v>460</v>
      </c>
      <c r="C22" s="28" t="s">
        <v>504</v>
      </c>
      <c r="D22" s="28">
        <v>0</v>
      </c>
      <c r="E22" s="28"/>
      <c r="F22" s="28">
        <v>0</v>
      </c>
      <c r="G22" s="65">
        <v>5000</v>
      </c>
      <c r="H22" s="65">
        <v>5000</v>
      </c>
    </row>
    <row r="23" spans="1:8" ht="12.75" customHeight="1" x14ac:dyDescent="0.25">
      <c r="A23" s="452" t="s">
        <v>461</v>
      </c>
      <c r="B23" s="452" t="s">
        <v>461</v>
      </c>
      <c r="C23" s="28" t="s">
        <v>505</v>
      </c>
      <c r="D23" s="118">
        <v>4668</v>
      </c>
      <c r="E23" s="118">
        <v>4088</v>
      </c>
      <c r="F23" s="118">
        <v>4967</v>
      </c>
      <c r="G23" s="65">
        <v>3675</v>
      </c>
      <c r="H23" s="65">
        <v>6000</v>
      </c>
    </row>
    <row r="24" spans="1:8" ht="12.75" customHeight="1" x14ac:dyDescent="0.25">
      <c r="A24" s="452" t="s">
        <v>462</v>
      </c>
      <c r="B24" s="452" t="s">
        <v>462</v>
      </c>
      <c r="C24" s="28" t="s">
        <v>28</v>
      </c>
      <c r="D24" s="118">
        <v>19145</v>
      </c>
      <c r="E24" s="118">
        <v>18240</v>
      </c>
      <c r="F24" s="118">
        <v>17012</v>
      </c>
      <c r="G24" s="65">
        <v>20000</v>
      </c>
      <c r="H24" s="65">
        <v>26000</v>
      </c>
    </row>
    <row r="25" spans="1:8" ht="10.5" customHeight="1" x14ac:dyDescent="0.25">
      <c r="A25" s="452" t="s">
        <v>463</v>
      </c>
      <c r="B25" s="452" t="s">
        <v>463</v>
      </c>
      <c r="C25" s="28" t="s">
        <v>506</v>
      </c>
      <c r="D25" s="121">
        <v>1916</v>
      </c>
      <c r="E25" s="121">
        <v>2867</v>
      </c>
      <c r="F25" s="121">
        <v>3744</v>
      </c>
      <c r="G25" s="65">
        <v>1000</v>
      </c>
      <c r="H25" s="65">
        <v>4000</v>
      </c>
    </row>
    <row r="26" spans="1:8" ht="12" customHeight="1" x14ac:dyDescent="0.25">
      <c r="A26" s="452"/>
      <c r="B26" s="452"/>
      <c r="C26" s="28" t="s">
        <v>267</v>
      </c>
      <c r="D26" s="361">
        <f>SUM(D20:D25)</f>
        <v>307022</v>
      </c>
      <c r="E26" s="361">
        <f>SUM(E20:E25)</f>
        <v>167511</v>
      </c>
      <c r="F26" s="361">
        <f>SUM(F20:F25)</f>
        <v>213052</v>
      </c>
      <c r="G26" s="243">
        <f>SUM(G20:G25)</f>
        <v>354201</v>
      </c>
      <c r="H26" s="402">
        <f>SUM(H20:H25)</f>
        <v>292540</v>
      </c>
    </row>
    <row r="27" spans="1:8" ht="11.25" customHeight="1" x14ac:dyDescent="0.25">
      <c r="A27" s="452" t="s">
        <v>464</v>
      </c>
      <c r="B27" s="452" t="s">
        <v>464</v>
      </c>
      <c r="C27" s="28" t="s">
        <v>507</v>
      </c>
      <c r="D27" s="118">
        <v>20109</v>
      </c>
      <c r="E27" s="118">
        <v>13431</v>
      </c>
      <c r="F27" s="118">
        <v>13501</v>
      </c>
      <c r="G27" s="65">
        <v>17840</v>
      </c>
      <c r="H27" s="65">
        <v>16000</v>
      </c>
    </row>
    <row r="28" spans="1:8" ht="9.75" customHeight="1" x14ac:dyDescent="0.25">
      <c r="A28" s="465" t="s">
        <v>465</v>
      </c>
      <c r="B28" s="465" t="s">
        <v>465</v>
      </c>
      <c r="C28" s="28" t="s">
        <v>437</v>
      </c>
      <c r="D28" s="117">
        <v>4704</v>
      </c>
      <c r="E28" s="117">
        <v>3160</v>
      </c>
      <c r="F28" s="117">
        <v>3182</v>
      </c>
      <c r="G28" s="65">
        <v>3849</v>
      </c>
      <c r="H28" s="65">
        <v>4000</v>
      </c>
    </row>
    <row r="29" spans="1:8" ht="12" customHeight="1" x14ac:dyDescent="0.25">
      <c r="A29" s="452" t="s">
        <v>466</v>
      </c>
      <c r="B29" s="452" t="s">
        <v>466</v>
      </c>
      <c r="C29" s="28" t="s">
        <v>438</v>
      </c>
      <c r="D29" s="121">
        <v>668</v>
      </c>
      <c r="E29" s="121">
        <v>5065</v>
      </c>
      <c r="F29" s="121">
        <v>5685</v>
      </c>
      <c r="G29" s="65">
        <v>797</v>
      </c>
      <c r="H29" s="65">
        <v>6000</v>
      </c>
    </row>
    <row r="30" spans="1:8" ht="9.75" customHeight="1" x14ac:dyDescent="0.25">
      <c r="A30" s="452" t="s">
        <v>467</v>
      </c>
      <c r="B30" s="452" t="s">
        <v>467</v>
      </c>
      <c r="C30" s="28" t="s">
        <v>508</v>
      </c>
      <c r="D30" s="28">
        <v>0</v>
      </c>
      <c r="E30" s="28">
        <v>0</v>
      </c>
      <c r="F30" s="28">
        <v>0</v>
      </c>
      <c r="G30" s="65"/>
      <c r="H30" s="65"/>
    </row>
    <row r="31" spans="1:8" ht="12" customHeight="1" x14ac:dyDescent="0.25">
      <c r="A31" s="452" t="s">
        <v>468</v>
      </c>
      <c r="B31" s="452" t="s">
        <v>468</v>
      </c>
      <c r="C31" s="28" t="s">
        <v>509</v>
      </c>
      <c r="D31" s="118">
        <v>38329</v>
      </c>
      <c r="E31" s="118">
        <v>32705</v>
      </c>
      <c r="F31" s="118">
        <v>39353</v>
      </c>
      <c r="G31" s="65">
        <v>40625</v>
      </c>
      <c r="H31" s="65">
        <v>45000</v>
      </c>
    </row>
    <row r="32" spans="1:8" ht="14.25" customHeight="1" x14ac:dyDescent="0.25">
      <c r="A32" s="452" t="s">
        <v>469</v>
      </c>
      <c r="B32" s="452" t="s">
        <v>469</v>
      </c>
      <c r="C32" s="28" t="s">
        <v>29</v>
      </c>
      <c r="D32" s="118">
        <v>5412</v>
      </c>
      <c r="E32" s="118">
        <v>5752</v>
      </c>
      <c r="F32" s="118">
        <v>5752</v>
      </c>
      <c r="G32" s="65">
        <v>35322</v>
      </c>
      <c r="H32" s="65">
        <v>6500</v>
      </c>
    </row>
    <row r="33" spans="1:8" ht="12.75" customHeight="1" x14ac:dyDescent="0.25">
      <c r="A33" s="452" t="s">
        <v>470</v>
      </c>
      <c r="B33" s="452" t="s">
        <v>470</v>
      </c>
      <c r="C33" s="28" t="s">
        <v>439</v>
      </c>
      <c r="D33" s="118">
        <v>17328</v>
      </c>
      <c r="E33" s="118">
        <v>11037</v>
      </c>
      <c r="F33" s="118">
        <v>13104</v>
      </c>
      <c r="G33" s="65">
        <v>18800</v>
      </c>
      <c r="H33" s="342">
        <v>18000</v>
      </c>
    </row>
    <row r="34" spans="1:8" ht="12.75" customHeight="1" x14ac:dyDescent="0.25">
      <c r="A34" s="452" t="s">
        <v>471</v>
      </c>
      <c r="B34" s="452" t="s">
        <v>471</v>
      </c>
      <c r="C34" s="28" t="s">
        <v>440</v>
      </c>
      <c r="D34" s="118">
        <v>0</v>
      </c>
      <c r="E34" s="118"/>
      <c r="F34" s="118">
        <v>0</v>
      </c>
      <c r="G34" s="65"/>
      <c r="H34" s="65"/>
    </row>
    <row r="35" spans="1:8" ht="13.5" customHeight="1" x14ac:dyDescent="0.25">
      <c r="A35" s="452" t="s">
        <v>472</v>
      </c>
      <c r="B35" s="452" t="s">
        <v>472</v>
      </c>
      <c r="C35" s="28" t="s">
        <v>510</v>
      </c>
      <c r="D35" s="121">
        <v>0</v>
      </c>
      <c r="E35" s="121"/>
      <c r="F35" s="121">
        <v>0</v>
      </c>
      <c r="G35" s="65" t="s">
        <v>1026</v>
      </c>
      <c r="H35" s="65"/>
    </row>
    <row r="36" spans="1:8" ht="12" customHeight="1" x14ac:dyDescent="0.25">
      <c r="A36" s="452" t="s">
        <v>473</v>
      </c>
      <c r="B36" s="452" t="s">
        <v>473</v>
      </c>
      <c r="C36" s="28" t="s">
        <v>15</v>
      </c>
      <c r="D36" s="28">
        <v>2450</v>
      </c>
      <c r="E36" s="28">
        <v>488</v>
      </c>
      <c r="F36" s="28">
        <v>488</v>
      </c>
      <c r="G36" s="65">
        <v>8000</v>
      </c>
      <c r="H36" s="65">
        <v>8000</v>
      </c>
    </row>
    <row r="37" spans="1:8" ht="11.25" customHeight="1" x14ac:dyDescent="0.25">
      <c r="A37" s="452" t="s">
        <v>474</v>
      </c>
      <c r="B37" s="452" t="s">
        <v>474</v>
      </c>
      <c r="C37" s="28" t="s">
        <v>511</v>
      </c>
      <c r="D37" s="121">
        <v>317</v>
      </c>
      <c r="E37" s="121">
        <v>1100</v>
      </c>
      <c r="F37" s="121">
        <v>1100</v>
      </c>
      <c r="G37" s="65">
        <v>3000</v>
      </c>
      <c r="H37" s="65">
        <v>3000</v>
      </c>
    </row>
    <row r="38" spans="1:8" ht="11.25" customHeight="1" x14ac:dyDescent="0.25">
      <c r="A38" s="452" t="s">
        <v>475</v>
      </c>
      <c r="B38" s="452" t="s">
        <v>475</v>
      </c>
      <c r="C38" s="28" t="s">
        <v>16</v>
      </c>
      <c r="D38" s="28">
        <v>222</v>
      </c>
      <c r="E38" s="28">
        <v>171</v>
      </c>
      <c r="F38" s="168">
        <v>250</v>
      </c>
      <c r="G38" s="65">
        <v>1000</v>
      </c>
      <c r="H38" s="65">
        <v>1000</v>
      </c>
    </row>
    <row r="39" spans="1:8" ht="12" customHeight="1" x14ac:dyDescent="0.25">
      <c r="A39" s="452"/>
      <c r="B39" s="452"/>
      <c r="C39" s="28" t="s">
        <v>93</v>
      </c>
      <c r="D39" s="118">
        <f>SUM(D31:D38)</f>
        <v>64058</v>
      </c>
      <c r="E39" s="118">
        <f>SUM(E27:E38)</f>
        <v>72909</v>
      </c>
      <c r="F39" s="118">
        <f>SUM(F27:F38)</f>
        <v>82415</v>
      </c>
      <c r="G39" s="65">
        <f>SUM(G27:G38)</f>
        <v>129233</v>
      </c>
      <c r="H39" s="65">
        <f>SUM(H27:H38)</f>
        <v>107500</v>
      </c>
    </row>
    <row r="40" spans="1:8" ht="12" customHeight="1" x14ac:dyDescent="0.25">
      <c r="A40" s="452"/>
      <c r="B40" s="452"/>
      <c r="C40" s="28" t="s">
        <v>94</v>
      </c>
      <c r="D40" s="353">
        <f>SUM(D26,D39)</f>
        <v>371080</v>
      </c>
      <c r="E40" s="353">
        <f>SUM(E26,E39)</f>
        <v>240420</v>
      </c>
      <c r="F40" s="353">
        <f>SUM(F26,F39)</f>
        <v>295467</v>
      </c>
      <c r="G40" s="357">
        <f>SUM(G26,G39)</f>
        <v>483434</v>
      </c>
      <c r="H40" s="243">
        <f>SUM(H26,H39)</f>
        <v>400040</v>
      </c>
    </row>
    <row r="41" spans="1:8" ht="2.25" customHeight="1" x14ac:dyDescent="0.25">
      <c r="A41" s="465"/>
      <c r="B41" s="465"/>
      <c r="C41" s="28"/>
      <c r="D41" s="69"/>
      <c r="E41" s="69"/>
      <c r="F41" s="274">
        <f>SUM(F27:F38)</f>
        <v>82415</v>
      </c>
      <c r="G41" s="65"/>
      <c r="H41" s="65"/>
    </row>
    <row r="42" spans="1:8" ht="9.75" customHeight="1" x14ac:dyDescent="0.25">
      <c r="A42" s="465" t="s">
        <v>476</v>
      </c>
      <c r="B42" s="465" t="s">
        <v>476</v>
      </c>
      <c r="C42" s="28" t="s">
        <v>17</v>
      </c>
      <c r="D42" s="28">
        <v>63</v>
      </c>
      <c r="E42" s="28">
        <v>0</v>
      </c>
      <c r="F42" s="28">
        <v>63</v>
      </c>
      <c r="G42" s="65">
        <v>100</v>
      </c>
      <c r="H42" s="342">
        <v>100</v>
      </c>
    </row>
    <row r="43" spans="1:8" ht="11.25" customHeight="1" x14ac:dyDescent="0.25">
      <c r="A43" s="465" t="s">
        <v>477</v>
      </c>
      <c r="B43" s="465" t="s">
        <v>477</v>
      </c>
      <c r="C43" s="81" t="s">
        <v>512</v>
      </c>
      <c r="D43" s="118">
        <v>79</v>
      </c>
      <c r="E43" s="118">
        <v>0</v>
      </c>
      <c r="F43" s="118">
        <v>79</v>
      </c>
      <c r="G43" s="65">
        <v>4000</v>
      </c>
      <c r="H43" s="65">
        <v>4000</v>
      </c>
    </row>
    <row r="44" spans="1:8" ht="12.75" customHeight="1" x14ac:dyDescent="0.25">
      <c r="A44" s="452" t="s">
        <v>478</v>
      </c>
      <c r="B44" s="452" t="s">
        <v>478</v>
      </c>
      <c r="C44" s="28" t="s">
        <v>513</v>
      </c>
      <c r="D44" s="118">
        <v>4540</v>
      </c>
      <c r="E44" s="118">
        <v>38</v>
      </c>
      <c r="F44" s="118">
        <v>100</v>
      </c>
      <c r="G44" s="65">
        <v>5400</v>
      </c>
      <c r="H44" s="65">
        <v>5000</v>
      </c>
    </row>
    <row r="45" spans="1:8" ht="12.75" customHeight="1" x14ac:dyDescent="0.25">
      <c r="A45" s="452" t="s">
        <v>479</v>
      </c>
      <c r="B45" s="452" t="s">
        <v>479</v>
      </c>
      <c r="C45" s="28" t="s">
        <v>19</v>
      </c>
      <c r="D45" s="118">
        <v>152589</v>
      </c>
      <c r="E45" s="118">
        <v>125449</v>
      </c>
      <c r="F45" s="118">
        <v>130000</v>
      </c>
      <c r="G45" s="65">
        <v>100000</v>
      </c>
      <c r="H45" s="65">
        <v>100000</v>
      </c>
    </row>
    <row r="46" spans="1:8" ht="12.75" customHeight="1" x14ac:dyDescent="0.25">
      <c r="A46" s="452" t="s">
        <v>480</v>
      </c>
      <c r="B46" s="452" t="s">
        <v>480</v>
      </c>
      <c r="C46" s="28" t="s">
        <v>30</v>
      </c>
      <c r="D46" s="121">
        <v>216</v>
      </c>
      <c r="E46" s="121">
        <v>63</v>
      </c>
      <c r="F46" s="121">
        <v>63</v>
      </c>
      <c r="G46" s="65">
        <v>200</v>
      </c>
      <c r="H46" s="65">
        <v>200</v>
      </c>
    </row>
    <row r="47" spans="1:8" ht="12.75" customHeight="1" x14ac:dyDescent="0.25">
      <c r="A47" s="452" t="s">
        <v>481</v>
      </c>
      <c r="B47" s="452" t="s">
        <v>481</v>
      </c>
      <c r="C47" s="28" t="s">
        <v>20</v>
      </c>
      <c r="D47" s="121">
        <v>79</v>
      </c>
      <c r="E47" s="121">
        <v>6050</v>
      </c>
      <c r="F47" s="121">
        <v>3500</v>
      </c>
      <c r="G47" s="65">
        <v>5000</v>
      </c>
      <c r="H47" s="65">
        <v>5000</v>
      </c>
    </row>
    <row r="48" spans="1:8" ht="13.5" customHeight="1" x14ac:dyDescent="0.25">
      <c r="A48" s="452" t="s">
        <v>482</v>
      </c>
      <c r="B48" s="452" t="s">
        <v>482</v>
      </c>
      <c r="C48" s="28" t="s">
        <v>514</v>
      </c>
      <c r="D48" s="121">
        <v>24710</v>
      </c>
      <c r="E48" s="121">
        <v>12119</v>
      </c>
      <c r="F48" s="121">
        <v>19800</v>
      </c>
      <c r="G48" s="65">
        <v>20000</v>
      </c>
      <c r="H48" s="342">
        <v>30000</v>
      </c>
    </row>
    <row r="49" spans="1:8" ht="11.25" customHeight="1" x14ac:dyDescent="0.25">
      <c r="A49" s="452" t="s">
        <v>483</v>
      </c>
      <c r="B49" s="452" t="s">
        <v>483</v>
      </c>
      <c r="C49" s="28" t="s">
        <v>21</v>
      </c>
      <c r="D49" s="118">
        <v>109460</v>
      </c>
      <c r="E49" s="401">
        <v>70884</v>
      </c>
      <c r="F49" s="118">
        <v>70884</v>
      </c>
      <c r="G49" s="65">
        <v>58686</v>
      </c>
      <c r="H49" s="65">
        <v>70000</v>
      </c>
    </row>
    <row r="50" spans="1:8" ht="12" customHeight="1" x14ac:dyDescent="0.25">
      <c r="A50" s="488" t="s">
        <v>942</v>
      </c>
      <c r="B50" s="488"/>
      <c r="C50" s="288" t="s">
        <v>943</v>
      </c>
      <c r="D50" s="65">
        <v>63615</v>
      </c>
      <c r="E50" s="118">
        <v>38679</v>
      </c>
      <c r="F50" s="65">
        <v>43000</v>
      </c>
      <c r="G50" s="65">
        <v>15000</v>
      </c>
      <c r="H50" s="65">
        <v>25000</v>
      </c>
    </row>
    <row r="51" spans="1:8" ht="9.75" customHeight="1" x14ac:dyDescent="0.25">
      <c r="A51" s="452" t="s">
        <v>484</v>
      </c>
      <c r="B51" s="452" t="s">
        <v>484</v>
      </c>
      <c r="C51" s="28" t="s">
        <v>515</v>
      </c>
      <c r="D51" s="28" t="s">
        <v>432</v>
      </c>
      <c r="E51" s="28">
        <v>0</v>
      </c>
      <c r="F51" s="28" t="s">
        <v>432</v>
      </c>
      <c r="G51" s="65"/>
      <c r="H51" s="65"/>
    </row>
    <row r="52" spans="1:8" ht="12.75" customHeight="1" x14ac:dyDescent="0.25">
      <c r="A52" s="450" t="s">
        <v>485</v>
      </c>
      <c r="B52" s="473"/>
      <c r="C52" s="28" t="s">
        <v>22</v>
      </c>
      <c r="D52" s="118">
        <v>38489</v>
      </c>
      <c r="E52" s="118">
        <v>38679</v>
      </c>
      <c r="F52" s="118">
        <v>42000</v>
      </c>
      <c r="G52" s="65">
        <v>40000</v>
      </c>
      <c r="H52" s="65">
        <v>40000</v>
      </c>
    </row>
    <row r="53" spans="1:8" ht="12.75" customHeight="1" x14ac:dyDescent="0.25">
      <c r="A53" s="450" t="s">
        <v>486</v>
      </c>
      <c r="B53" s="473"/>
      <c r="C53" s="28" t="s">
        <v>442</v>
      </c>
      <c r="D53" s="119">
        <v>9655</v>
      </c>
      <c r="E53" s="119">
        <v>8126</v>
      </c>
      <c r="F53" s="119">
        <v>11460</v>
      </c>
      <c r="G53" s="65">
        <v>15000</v>
      </c>
      <c r="H53" s="65">
        <v>15000</v>
      </c>
    </row>
    <row r="54" spans="1:8" ht="14.25" customHeight="1" x14ac:dyDescent="0.25">
      <c r="A54" s="450" t="s">
        <v>487</v>
      </c>
      <c r="B54" s="473"/>
      <c r="C54" s="28" t="s">
        <v>443</v>
      </c>
      <c r="D54" s="118">
        <v>0</v>
      </c>
      <c r="E54" s="118">
        <v>0</v>
      </c>
      <c r="F54" s="118"/>
      <c r="G54" s="65"/>
      <c r="H54" s="65"/>
    </row>
    <row r="55" spans="1:8" ht="12.75" customHeight="1" x14ac:dyDescent="0.25">
      <c r="A55" s="450" t="s">
        <v>488</v>
      </c>
      <c r="B55" s="473"/>
      <c r="C55" s="28" t="s">
        <v>31</v>
      </c>
      <c r="D55" s="121">
        <v>76</v>
      </c>
      <c r="E55" s="121">
        <v>321</v>
      </c>
      <c r="F55" s="121">
        <v>400</v>
      </c>
      <c r="G55" s="65">
        <v>6500</v>
      </c>
      <c r="H55" s="65">
        <v>3000</v>
      </c>
    </row>
    <row r="56" spans="1:8" ht="13.5" customHeight="1" x14ac:dyDescent="0.25">
      <c r="A56" s="450" t="s">
        <v>489</v>
      </c>
      <c r="B56" s="473"/>
      <c r="C56" s="28" t="s">
        <v>32</v>
      </c>
      <c r="D56" s="28">
        <v>97</v>
      </c>
      <c r="E56" s="28">
        <v>0</v>
      </c>
      <c r="F56" s="28">
        <v>132</v>
      </c>
      <c r="G56" s="65">
        <v>1000</v>
      </c>
      <c r="H56" s="65">
        <v>1000</v>
      </c>
    </row>
    <row r="57" spans="1:8" ht="11.25" customHeight="1" x14ac:dyDescent="0.25">
      <c r="A57" s="450" t="s">
        <v>490</v>
      </c>
      <c r="B57" s="473"/>
      <c r="C57" s="28" t="s">
        <v>516</v>
      </c>
      <c r="D57" s="121">
        <v>4420</v>
      </c>
      <c r="E57" s="121">
        <v>13455</v>
      </c>
      <c r="F57" s="121">
        <v>15000</v>
      </c>
      <c r="G57" s="65">
        <v>10000</v>
      </c>
      <c r="H57" s="65">
        <v>14237</v>
      </c>
    </row>
    <row r="58" spans="1:8" ht="12" customHeight="1" x14ac:dyDescent="0.25">
      <c r="A58" s="450" t="s">
        <v>491</v>
      </c>
      <c r="B58" s="473"/>
      <c r="C58" s="28" t="s">
        <v>517</v>
      </c>
      <c r="D58" s="28">
        <v>73</v>
      </c>
      <c r="E58" s="168">
        <v>401</v>
      </c>
      <c r="F58" s="168">
        <v>500</v>
      </c>
      <c r="G58" s="65">
        <v>15000</v>
      </c>
      <c r="H58" s="65">
        <v>1500</v>
      </c>
    </row>
    <row r="59" spans="1:8" ht="12" customHeight="1" x14ac:dyDescent="0.25">
      <c r="A59" s="450" t="s">
        <v>492</v>
      </c>
      <c r="B59" s="473"/>
      <c r="C59" s="28" t="s">
        <v>518</v>
      </c>
      <c r="D59" s="117">
        <v>52377</v>
      </c>
      <c r="E59" s="117">
        <v>28518</v>
      </c>
      <c r="F59" s="117">
        <v>37905</v>
      </c>
      <c r="G59" s="65">
        <v>40000</v>
      </c>
      <c r="H59" s="65">
        <v>40000</v>
      </c>
    </row>
    <row r="60" spans="1:8" ht="9.75" customHeight="1" x14ac:dyDescent="0.25">
      <c r="A60" s="450"/>
      <c r="B60" s="473"/>
      <c r="C60" s="28" t="s">
        <v>384</v>
      </c>
      <c r="D60" s="44">
        <v>0</v>
      </c>
      <c r="E60" s="44">
        <v>0</v>
      </c>
      <c r="F60" s="44">
        <v>0</v>
      </c>
      <c r="G60" s="65"/>
      <c r="H60" s="65"/>
    </row>
    <row r="61" spans="1:8" ht="12.75" customHeight="1" x14ac:dyDescent="0.25">
      <c r="A61" s="280"/>
      <c r="B61" s="281"/>
      <c r="C61" s="28"/>
      <c r="D61" s="366">
        <f>SUM(D42:D60)</f>
        <v>460538</v>
      </c>
      <c r="E61" s="366">
        <f>SUM(E42:E60)</f>
        <v>342782</v>
      </c>
      <c r="F61" s="366">
        <f>SUM(F42:F60)</f>
        <v>374886</v>
      </c>
      <c r="G61" s="243">
        <f>SUM(G42:G60)</f>
        <v>335886</v>
      </c>
      <c r="H61" s="243">
        <f>SUM(H42:H60)</f>
        <v>354037</v>
      </c>
    </row>
    <row r="62" spans="1:8" ht="3" hidden="1" customHeight="1" x14ac:dyDescent="0.25">
      <c r="A62" s="280"/>
      <c r="B62" s="281"/>
      <c r="C62" s="28"/>
      <c r="D62" s="262"/>
      <c r="E62" s="264"/>
      <c r="F62" s="262"/>
      <c r="G62" s="262"/>
      <c r="H62" s="262"/>
    </row>
    <row r="63" spans="1:8" x14ac:dyDescent="0.25">
      <c r="A63" s="258" t="s">
        <v>6</v>
      </c>
      <c r="B63" s="258"/>
      <c r="C63" s="258"/>
      <c r="D63" s="2"/>
      <c r="E63" s="2"/>
      <c r="F63" s="2"/>
      <c r="G63" s="2"/>
      <c r="H63" s="37"/>
    </row>
    <row r="64" spans="1:8" x14ac:dyDescent="0.25">
      <c r="A64" s="487" t="s">
        <v>1057</v>
      </c>
      <c r="B64" s="431"/>
      <c r="C64" s="431"/>
      <c r="D64" s="325"/>
      <c r="E64" s="325"/>
      <c r="F64" s="325"/>
      <c r="G64" s="325"/>
      <c r="H64" s="348"/>
    </row>
    <row r="65" spans="1:8" ht="51" x14ac:dyDescent="0.25">
      <c r="A65" s="438" t="s">
        <v>924</v>
      </c>
      <c r="B65" s="438"/>
      <c r="C65" s="486"/>
      <c r="D65" s="263" t="s">
        <v>1010</v>
      </c>
      <c r="E65" s="263" t="s">
        <v>1040</v>
      </c>
      <c r="F65" s="263" t="s">
        <v>1021</v>
      </c>
      <c r="G65" s="263" t="s">
        <v>1009</v>
      </c>
      <c r="H65" s="324" t="s">
        <v>1012</v>
      </c>
    </row>
    <row r="66" spans="1:8" x14ac:dyDescent="0.25">
      <c r="A66" s="481" t="s">
        <v>493</v>
      </c>
      <c r="B66" s="481"/>
      <c r="C66" s="64" t="s">
        <v>529</v>
      </c>
      <c r="D66" s="122">
        <v>1142</v>
      </c>
      <c r="E66" s="289">
        <v>525</v>
      </c>
      <c r="F66" s="289">
        <v>700</v>
      </c>
      <c r="G66" s="65">
        <v>2000</v>
      </c>
      <c r="H66" s="65">
        <v>2000</v>
      </c>
    </row>
    <row r="67" spans="1:8" x14ac:dyDescent="0.25">
      <c r="A67" s="481" t="s">
        <v>494</v>
      </c>
      <c r="B67" s="481"/>
      <c r="C67" s="64" t="s">
        <v>530</v>
      </c>
      <c r="D67" s="122">
        <v>6169</v>
      </c>
      <c r="E67" s="289">
        <v>4631</v>
      </c>
      <c r="F67" s="289">
        <v>5300</v>
      </c>
      <c r="G67" s="65">
        <v>5300</v>
      </c>
      <c r="H67" s="65">
        <v>6200</v>
      </c>
    </row>
    <row r="68" spans="1:8" x14ac:dyDescent="0.25">
      <c r="A68" s="481" t="s">
        <v>495</v>
      </c>
      <c r="B68" s="481"/>
      <c r="C68" s="64" t="s">
        <v>531</v>
      </c>
      <c r="D68" s="122">
        <v>847</v>
      </c>
      <c r="E68" s="289">
        <v>630</v>
      </c>
      <c r="F68" s="289">
        <v>775</v>
      </c>
      <c r="G68" s="65">
        <v>4000</v>
      </c>
      <c r="H68" s="65">
        <v>2200</v>
      </c>
    </row>
    <row r="69" spans="1:8" x14ac:dyDescent="0.25">
      <c r="A69" s="481" t="s">
        <v>496</v>
      </c>
      <c r="B69" s="481"/>
      <c r="C69" s="64" t="s">
        <v>34</v>
      </c>
      <c r="D69" s="122">
        <v>16210</v>
      </c>
      <c r="E69" s="289">
        <v>16102</v>
      </c>
      <c r="F69" s="289">
        <v>16552</v>
      </c>
      <c r="G69" s="65"/>
      <c r="H69" s="65">
        <v>14624</v>
      </c>
    </row>
    <row r="70" spans="1:8" ht="11.25" customHeight="1" x14ac:dyDescent="0.25">
      <c r="A70" s="481" t="s">
        <v>930</v>
      </c>
      <c r="B70" s="481"/>
      <c r="C70" s="64" t="s">
        <v>929</v>
      </c>
      <c r="D70" s="409">
        <v>11789</v>
      </c>
      <c r="E70" s="289">
        <v>5224</v>
      </c>
      <c r="F70" s="289">
        <v>12900</v>
      </c>
      <c r="G70" s="65">
        <v>13000</v>
      </c>
      <c r="H70" s="65">
        <v>14000</v>
      </c>
    </row>
    <row r="71" spans="1:8" x14ac:dyDescent="0.25">
      <c r="A71" s="482"/>
      <c r="B71" s="482"/>
      <c r="D71" s="362">
        <f>SUM(D66:D70)</f>
        <v>36157</v>
      </c>
      <c r="E71" s="363">
        <f>SUM(E66:E70)</f>
        <v>27112</v>
      </c>
      <c r="F71" s="364">
        <f>SUM(F66:F70)</f>
        <v>36227</v>
      </c>
      <c r="G71" s="243">
        <f>SUM(G66:G70)</f>
        <v>24300</v>
      </c>
      <c r="H71" s="65">
        <f>SUM(H66:H70)</f>
        <v>39024</v>
      </c>
    </row>
    <row r="72" spans="1:8" x14ac:dyDescent="0.25">
      <c r="A72" s="483"/>
      <c r="B72" s="484"/>
      <c r="C72" s="64" t="s">
        <v>96</v>
      </c>
      <c r="D72" s="365">
        <f>SUM(D61,D71)</f>
        <v>496695</v>
      </c>
      <c r="E72" s="365">
        <f>SUM(E61,E71)</f>
        <v>369894</v>
      </c>
      <c r="F72" s="365">
        <f>SUM(F61,F71)</f>
        <v>411113</v>
      </c>
      <c r="G72" s="357">
        <f>SUM(G61,G71)</f>
        <v>360186</v>
      </c>
      <c r="H72" s="65">
        <f>SUM(H61,H71)</f>
        <v>393061</v>
      </c>
    </row>
    <row r="73" spans="1:8" x14ac:dyDescent="0.25">
      <c r="A73" s="476" t="s">
        <v>519</v>
      </c>
      <c r="B73" s="477"/>
      <c r="C73" s="64" t="s">
        <v>97</v>
      </c>
      <c r="D73" s="122">
        <v>209266</v>
      </c>
      <c r="E73" s="122">
        <v>50891</v>
      </c>
      <c r="F73" s="122">
        <v>45000</v>
      </c>
      <c r="G73" s="65">
        <v>115000</v>
      </c>
      <c r="H73" s="522">
        <v>110000</v>
      </c>
    </row>
    <row r="74" spans="1:8" x14ac:dyDescent="0.25">
      <c r="A74" s="476" t="s">
        <v>520</v>
      </c>
      <c r="B74" s="477"/>
      <c r="C74" s="64" t="s">
        <v>532</v>
      </c>
      <c r="D74" s="122"/>
      <c r="E74" s="122"/>
      <c r="F74" s="122"/>
      <c r="G74" s="65"/>
      <c r="H74" s="65"/>
    </row>
    <row r="75" spans="1:8" x14ac:dyDescent="0.25">
      <c r="A75" s="476" t="s">
        <v>521</v>
      </c>
      <c r="B75" s="477"/>
      <c r="C75" s="64" t="s">
        <v>283</v>
      </c>
      <c r="D75" s="122">
        <v>4187</v>
      </c>
      <c r="E75" s="122">
        <v>6650</v>
      </c>
      <c r="F75" s="122">
        <v>111348</v>
      </c>
      <c r="G75" s="65">
        <v>40000</v>
      </c>
      <c r="H75" s="65">
        <v>100000</v>
      </c>
    </row>
    <row r="76" spans="1:8" x14ac:dyDescent="0.25">
      <c r="A76" s="476" t="s">
        <v>522</v>
      </c>
      <c r="B76" s="477"/>
      <c r="C76" s="64" t="s">
        <v>533</v>
      </c>
      <c r="D76" s="122"/>
      <c r="E76" s="122"/>
      <c r="F76" s="122"/>
      <c r="G76" s="65"/>
      <c r="H76" s="65"/>
    </row>
    <row r="77" spans="1:8" x14ac:dyDescent="0.25">
      <c r="A77" s="476" t="s">
        <v>523</v>
      </c>
      <c r="B77" s="477"/>
      <c r="C77" s="64" t="s">
        <v>534</v>
      </c>
      <c r="D77" s="122"/>
      <c r="E77" s="122">
        <v>0</v>
      </c>
      <c r="F77" s="122"/>
      <c r="G77" s="65"/>
      <c r="H77" s="65">
        <v>20552</v>
      </c>
    </row>
    <row r="78" spans="1:8" x14ac:dyDescent="0.25">
      <c r="A78" s="476" t="s">
        <v>524</v>
      </c>
      <c r="B78" s="477"/>
      <c r="C78" s="64" t="s">
        <v>535</v>
      </c>
      <c r="D78" s="122">
        <v>0</v>
      </c>
      <c r="E78" s="122">
        <v>0</v>
      </c>
      <c r="G78" s="65"/>
      <c r="H78" s="65"/>
    </row>
    <row r="79" spans="1:8" x14ac:dyDescent="0.25">
      <c r="A79" s="476" t="s">
        <v>525</v>
      </c>
      <c r="B79" s="477"/>
      <c r="C79" s="64" t="s">
        <v>536</v>
      </c>
      <c r="D79" s="122"/>
      <c r="E79" s="122">
        <v>23001</v>
      </c>
      <c r="F79" s="122"/>
      <c r="G79" s="65"/>
      <c r="H79" s="65">
        <v>24587</v>
      </c>
    </row>
    <row r="80" spans="1:8" x14ac:dyDescent="0.25">
      <c r="A80" s="476" t="s">
        <v>526</v>
      </c>
      <c r="B80" s="477"/>
      <c r="C80" s="64" t="s">
        <v>1001</v>
      </c>
      <c r="D80" s="122">
        <v>0</v>
      </c>
      <c r="E80" s="122">
        <v>0</v>
      </c>
      <c r="F80" s="122">
        <v>121207</v>
      </c>
      <c r="G80" s="65"/>
      <c r="H80" s="65"/>
    </row>
    <row r="81" spans="1:8" x14ac:dyDescent="0.25">
      <c r="A81" s="485"/>
      <c r="B81" s="475"/>
      <c r="C81" s="64" t="s">
        <v>537</v>
      </c>
      <c r="D81" s="243">
        <f>SUM(D73:D80)</f>
        <v>213453</v>
      </c>
      <c r="E81" s="243">
        <f>SUM(E73:E80)</f>
        <v>80542</v>
      </c>
      <c r="F81" s="243">
        <v>20000</v>
      </c>
      <c r="G81" s="243">
        <f>SUM(G73:G80)</f>
        <v>155000</v>
      </c>
      <c r="H81" s="243">
        <f>SUM(H73:H80)</f>
        <v>255139</v>
      </c>
    </row>
    <row r="82" spans="1:8" x14ac:dyDescent="0.25">
      <c r="A82" s="476" t="s">
        <v>527</v>
      </c>
      <c r="B82" s="477"/>
      <c r="C82" s="64" t="s">
        <v>99</v>
      </c>
      <c r="D82" s="122"/>
      <c r="E82" s="122">
        <v>0</v>
      </c>
      <c r="F82" s="122"/>
      <c r="G82" s="65">
        <v>777</v>
      </c>
      <c r="H82" s="65">
        <v>9260</v>
      </c>
    </row>
    <row r="83" spans="1:8" x14ac:dyDescent="0.25">
      <c r="A83" s="476" t="s">
        <v>528</v>
      </c>
      <c r="B83" s="477"/>
      <c r="C83" s="64" t="s">
        <v>538</v>
      </c>
      <c r="D83" s="122"/>
      <c r="E83" s="122"/>
      <c r="F83" s="122"/>
      <c r="G83" s="65"/>
      <c r="H83" s="65" t="s">
        <v>1026</v>
      </c>
    </row>
    <row r="84" spans="1:8" x14ac:dyDescent="0.25">
      <c r="A84" s="474"/>
      <c r="B84" s="475"/>
      <c r="C84" s="64"/>
      <c r="D84" s="357">
        <f>SUM(D73:D83)</f>
        <v>426906</v>
      </c>
      <c r="E84" s="357">
        <f>SUM(E73:E83)</f>
        <v>161084</v>
      </c>
      <c r="F84" s="357">
        <f>SUM(F73:F83)</f>
        <v>297555</v>
      </c>
      <c r="G84" s="357">
        <f>SUM(G81:G83)</f>
        <v>155777</v>
      </c>
      <c r="H84" s="243">
        <f>SUM(H81:H83)</f>
        <v>264399</v>
      </c>
    </row>
    <row r="85" spans="1:8" x14ac:dyDescent="0.25">
      <c r="A85" s="474"/>
      <c r="B85" s="475"/>
      <c r="C85" s="64" t="s">
        <v>100</v>
      </c>
      <c r="D85" s="365">
        <f>SUM(D40,D72,D84)</f>
        <v>1294681</v>
      </c>
      <c r="E85" s="365">
        <f>SUM(E40,E72,E84)</f>
        <v>771398</v>
      </c>
      <c r="F85" s="365">
        <f>SUM(F40,F72,F84)</f>
        <v>1004135</v>
      </c>
      <c r="G85" s="357">
        <f>SUM(G40,G72,G84)</f>
        <v>999397</v>
      </c>
      <c r="H85" s="243">
        <f>SUM(H40,H72,H81,H82)</f>
        <v>1057500</v>
      </c>
    </row>
    <row r="86" spans="1:8" x14ac:dyDescent="0.25">
      <c r="A86" s="474"/>
      <c r="B86" s="475"/>
      <c r="C86" s="64"/>
      <c r="D86" s="122"/>
      <c r="E86" s="122"/>
      <c r="F86" s="122"/>
      <c r="G86" s="65"/>
      <c r="H86" s="65"/>
    </row>
    <row r="87" spans="1:8" x14ac:dyDescent="0.25">
      <c r="A87" s="474"/>
      <c r="B87" s="475"/>
      <c r="C87" s="64" t="s">
        <v>539</v>
      </c>
      <c r="D87" s="122"/>
      <c r="E87" s="122"/>
      <c r="F87" s="122"/>
      <c r="G87" s="65"/>
      <c r="H87" s="65"/>
    </row>
    <row r="88" spans="1:8" x14ac:dyDescent="0.25">
      <c r="A88" s="474"/>
      <c r="B88" s="475"/>
      <c r="C88" s="64" t="s">
        <v>540</v>
      </c>
      <c r="D88" s="254">
        <f>SUM(D18-D85)</f>
        <v>-381945</v>
      </c>
      <c r="E88" s="254">
        <f>SUM(E18-E85)</f>
        <v>50887</v>
      </c>
      <c r="F88" s="254">
        <f>SUM(F18-F85)</f>
        <v>-74073</v>
      </c>
      <c r="G88" s="65">
        <f>SUM(G18-G85)</f>
        <v>-9794</v>
      </c>
      <c r="H88" s="65">
        <f>SUM(H18-H85)</f>
        <v>0</v>
      </c>
    </row>
    <row r="89" spans="1:8" x14ac:dyDescent="0.25">
      <c r="A89" s="478" t="s">
        <v>1049</v>
      </c>
      <c r="B89" s="479"/>
      <c r="C89" s="480"/>
      <c r="D89" s="122"/>
      <c r="E89" s="122"/>
      <c r="F89" s="284"/>
      <c r="G89" s="65" t="s">
        <v>1026</v>
      </c>
      <c r="H89" s="65"/>
    </row>
    <row r="90" spans="1:8" x14ac:dyDescent="0.25">
      <c r="A90" s="273"/>
      <c r="B90" s="273"/>
      <c r="C90" s="273"/>
      <c r="D90" s="122"/>
      <c r="E90" s="122"/>
      <c r="F90" s="122"/>
      <c r="G90" s="65"/>
      <c r="H90" s="65"/>
    </row>
    <row r="91" spans="1:8" x14ac:dyDescent="0.25">
      <c r="A91" s="1"/>
      <c r="B91" s="1"/>
      <c r="C91" s="1"/>
      <c r="D91" s="122"/>
      <c r="E91" s="122"/>
      <c r="F91" s="122"/>
      <c r="G91" s="65"/>
      <c r="H91" s="65"/>
    </row>
  </sheetData>
  <mergeCells count="84">
    <mergeCell ref="A3:B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15:B15"/>
    <mergeCell ref="A9:B9"/>
    <mergeCell ref="A10:B10"/>
    <mergeCell ref="A11:B11"/>
    <mergeCell ref="A12:B12"/>
    <mergeCell ref="A13:B13"/>
    <mergeCell ref="A4:C4"/>
    <mergeCell ref="A5:B5"/>
    <mergeCell ref="A6:B6"/>
    <mergeCell ref="A7:B7"/>
    <mergeCell ref="A8:B8"/>
    <mergeCell ref="A23:B23"/>
    <mergeCell ref="A24:B24"/>
    <mergeCell ref="A25:B25"/>
    <mergeCell ref="A26:B26"/>
    <mergeCell ref="A44:B44"/>
    <mergeCell ref="A39:B39"/>
    <mergeCell ref="A28:B28"/>
    <mergeCell ref="A29:B29"/>
    <mergeCell ref="A30:B30"/>
    <mergeCell ref="A31:B31"/>
    <mergeCell ref="A32:B32"/>
    <mergeCell ref="A38:B38"/>
    <mergeCell ref="A40:B40"/>
    <mergeCell ref="A41:B41"/>
    <mergeCell ref="A42:B42"/>
    <mergeCell ref="A43:B43"/>
    <mergeCell ref="A33:B33"/>
    <mergeCell ref="A34:B34"/>
    <mergeCell ref="A35:B35"/>
    <mergeCell ref="A36:B36"/>
    <mergeCell ref="A37:B37"/>
    <mergeCell ref="A45:B45"/>
    <mergeCell ref="A46:B46"/>
    <mergeCell ref="A47:B47"/>
    <mergeCell ref="A48:B48"/>
    <mergeCell ref="A50:B50"/>
    <mergeCell ref="A49:B49"/>
    <mergeCell ref="A51:B51"/>
    <mergeCell ref="A66:B66"/>
    <mergeCell ref="A52:B52"/>
    <mergeCell ref="A53:B53"/>
    <mergeCell ref="A54:B54"/>
    <mergeCell ref="A55:B55"/>
    <mergeCell ref="A56:B56"/>
    <mergeCell ref="A57:B57"/>
    <mergeCell ref="A58:B58"/>
    <mergeCell ref="A65:C65"/>
    <mergeCell ref="A59:B59"/>
    <mergeCell ref="A64:C64"/>
    <mergeCell ref="A60:B60"/>
    <mergeCell ref="A89:C89"/>
    <mergeCell ref="A67:B67"/>
    <mergeCell ref="A68:B68"/>
    <mergeCell ref="A69:B69"/>
    <mergeCell ref="A71:B71"/>
    <mergeCell ref="A70:B70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7:B87"/>
    <mergeCell ref="A88:B88"/>
    <mergeCell ref="A82:B82"/>
    <mergeCell ref="A83:B83"/>
    <mergeCell ref="A84:B84"/>
    <mergeCell ref="A85:B85"/>
    <mergeCell ref="A86:B86"/>
  </mergeCells>
  <pageMargins left="0.75" right="0.75" top="0.25" bottom="0.25" header="0" footer="0"/>
  <pageSetup fitToHeight="0" orientation="portrait" r:id="rId1"/>
  <ignoredErrors>
    <ignoredError sqref="E3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D93D-838B-42FC-9AA0-5731F215CE89}">
  <dimension ref="A1:AW73"/>
  <sheetViews>
    <sheetView zoomScale="136" zoomScaleNormal="136" workbookViewId="0">
      <selection activeCell="B3" sqref="B3:C3"/>
    </sheetView>
  </sheetViews>
  <sheetFormatPr defaultRowHeight="15" x14ac:dyDescent="0.25"/>
  <cols>
    <col min="1" max="1" width="0.42578125" customWidth="1"/>
    <col min="2" max="2" width="10" customWidth="1"/>
    <col min="3" max="3" width="20.5703125" customWidth="1"/>
    <col min="4" max="6" width="10.5703125" bestFit="1" customWidth="1"/>
    <col min="7" max="7" width="8.7109375" customWidth="1"/>
    <col min="8" max="8" width="8.85546875" customWidth="1"/>
  </cols>
  <sheetData>
    <row r="1" spans="1:49" ht="16.5" x14ac:dyDescent="0.25">
      <c r="A1" s="415" t="s">
        <v>140</v>
      </c>
      <c r="B1" s="497"/>
      <c r="C1" s="497"/>
      <c r="D1" s="2"/>
      <c r="E1" s="2"/>
      <c r="F1" s="2"/>
      <c r="G1" s="2"/>
      <c r="H1" s="2"/>
    </row>
    <row r="2" spans="1:49" ht="16.5" x14ac:dyDescent="0.25">
      <c r="A2" s="17" t="s">
        <v>541</v>
      </c>
      <c r="B2" s="17"/>
      <c r="C2" s="17"/>
      <c r="D2" s="2"/>
      <c r="E2" s="2"/>
      <c r="F2" s="2"/>
      <c r="G2" s="2"/>
      <c r="H2" s="2"/>
    </row>
    <row r="3" spans="1:49" ht="18.75" x14ac:dyDescent="0.4">
      <c r="A3" s="18" t="s">
        <v>1007</v>
      </c>
      <c r="B3" s="505" t="s">
        <v>1056</v>
      </c>
      <c r="C3" s="417"/>
      <c r="D3" s="2"/>
      <c r="E3" s="2"/>
      <c r="F3" s="2"/>
      <c r="G3" s="2"/>
      <c r="H3" s="2"/>
    </row>
    <row r="4" spans="1:49" ht="51" x14ac:dyDescent="0.25">
      <c r="A4" s="508" t="s">
        <v>542</v>
      </c>
      <c r="B4" s="508"/>
      <c r="C4" s="508"/>
      <c r="D4" s="75" t="s">
        <v>1010</v>
      </c>
      <c r="E4" s="75" t="s">
        <v>1040</v>
      </c>
      <c r="F4" s="75" t="s">
        <v>1021</v>
      </c>
      <c r="G4" s="75" t="s">
        <v>1009</v>
      </c>
      <c r="H4" s="20" t="s">
        <v>1012</v>
      </c>
      <c r="I4" s="248"/>
    </row>
    <row r="5" spans="1:49" s="65" customFormat="1" ht="9.75" customHeight="1" x14ac:dyDescent="0.25">
      <c r="A5" s="496" t="s">
        <v>543</v>
      </c>
      <c r="B5" s="496" t="s">
        <v>543</v>
      </c>
      <c r="C5" s="28" t="s">
        <v>544</v>
      </c>
      <c r="D5" s="242">
        <v>355356</v>
      </c>
      <c r="E5" s="242">
        <v>330214</v>
      </c>
      <c r="F5" s="242">
        <v>327379</v>
      </c>
      <c r="G5" s="65">
        <v>295000</v>
      </c>
      <c r="H5" s="65">
        <v>300000</v>
      </c>
      <c r="I5" s="249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</row>
    <row r="6" spans="1:49" s="65" customFormat="1" ht="9.75" customHeight="1" x14ac:dyDescent="0.25">
      <c r="A6" s="494" t="s">
        <v>1030</v>
      </c>
      <c r="B6" s="495"/>
      <c r="C6" s="28" t="s">
        <v>1031</v>
      </c>
      <c r="D6" s="242">
        <v>3080</v>
      </c>
      <c r="E6" s="242">
        <v>7032</v>
      </c>
      <c r="F6" s="242">
        <v>8000</v>
      </c>
      <c r="H6" s="522">
        <v>9000</v>
      </c>
      <c r="I6" s="249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</row>
    <row r="7" spans="1:49" s="65" customFormat="1" ht="9.75" customHeight="1" x14ac:dyDescent="0.25">
      <c r="A7" s="496" t="s">
        <v>545</v>
      </c>
      <c r="B7" s="496" t="s">
        <v>545</v>
      </c>
      <c r="C7" s="28" t="s">
        <v>546</v>
      </c>
      <c r="D7" s="242">
        <v>283453</v>
      </c>
      <c r="E7" s="242">
        <v>271691</v>
      </c>
      <c r="F7" s="242">
        <v>272537</v>
      </c>
      <c r="G7" s="65">
        <v>230000</v>
      </c>
      <c r="H7" s="65">
        <v>300000</v>
      </c>
      <c r="I7" s="249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</row>
    <row r="8" spans="1:49" s="65" customFormat="1" ht="9.75" customHeight="1" x14ac:dyDescent="0.25">
      <c r="A8" s="494" t="s">
        <v>1032</v>
      </c>
      <c r="B8" s="495"/>
      <c r="C8" s="28" t="s">
        <v>1033</v>
      </c>
      <c r="D8" s="242">
        <v>2320</v>
      </c>
      <c r="E8" s="242">
        <v>4960</v>
      </c>
      <c r="F8" s="242">
        <v>6000</v>
      </c>
      <c r="H8" s="522">
        <v>7000</v>
      </c>
      <c r="I8" s="249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</row>
    <row r="9" spans="1:49" s="65" customFormat="1" ht="9.75" customHeight="1" x14ac:dyDescent="0.25">
      <c r="A9" s="496" t="s">
        <v>547</v>
      </c>
      <c r="B9" s="496" t="s">
        <v>547</v>
      </c>
      <c r="C9" s="28" t="s">
        <v>1006</v>
      </c>
      <c r="D9" s="242" t="s">
        <v>262</v>
      </c>
      <c r="E9" s="242">
        <v>0</v>
      </c>
      <c r="F9" s="242" t="s">
        <v>262</v>
      </c>
      <c r="I9" s="249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</row>
    <row r="10" spans="1:49" s="65" customFormat="1" ht="9.75" customHeight="1" x14ac:dyDescent="0.25">
      <c r="A10" s="496" t="s">
        <v>548</v>
      </c>
      <c r="B10" s="496" t="s">
        <v>548</v>
      </c>
      <c r="C10" s="28" t="s">
        <v>549</v>
      </c>
      <c r="D10" s="242">
        <v>73610</v>
      </c>
      <c r="E10" s="242">
        <v>90146</v>
      </c>
      <c r="F10" s="242">
        <v>90146</v>
      </c>
      <c r="G10" s="65">
        <v>80000</v>
      </c>
      <c r="H10" s="65">
        <v>100000</v>
      </c>
      <c r="I10" s="249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</row>
    <row r="11" spans="1:49" s="65" customFormat="1" ht="9.75" customHeight="1" x14ac:dyDescent="0.25">
      <c r="A11" s="496" t="s">
        <v>550</v>
      </c>
      <c r="B11" s="496" t="s">
        <v>550</v>
      </c>
      <c r="C11" s="28" t="s">
        <v>9</v>
      </c>
      <c r="D11" s="242">
        <v>571</v>
      </c>
      <c r="E11" s="242" t="s">
        <v>262</v>
      </c>
      <c r="F11" s="242" t="s">
        <v>262</v>
      </c>
      <c r="I11" s="249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</row>
    <row r="12" spans="1:49" s="65" customFormat="1" ht="9.75" customHeight="1" x14ac:dyDescent="0.25">
      <c r="A12" s="496" t="s">
        <v>551</v>
      </c>
      <c r="B12" s="496" t="s">
        <v>551</v>
      </c>
      <c r="C12" s="28" t="s">
        <v>4</v>
      </c>
      <c r="D12" s="242">
        <v>6726</v>
      </c>
      <c r="E12" s="242">
        <v>4256</v>
      </c>
      <c r="F12" s="242">
        <v>6764.77</v>
      </c>
      <c r="G12" s="65">
        <v>7500</v>
      </c>
      <c r="H12" s="65">
        <v>8000</v>
      </c>
      <c r="I12" s="249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</row>
    <row r="13" spans="1:49" s="65" customFormat="1" ht="9.75" customHeight="1" x14ac:dyDescent="0.25">
      <c r="A13" s="496" t="s">
        <v>552</v>
      </c>
      <c r="B13" s="496" t="s">
        <v>552</v>
      </c>
      <c r="C13" s="28" t="s">
        <v>553</v>
      </c>
      <c r="D13" s="242">
        <v>18402</v>
      </c>
      <c r="E13" s="242">
        <v>18000</v>
      </c>
      <c r="F13" s="242">
        <v>18300</v>
      </c>
      <c r="G13" s="65">
        <v>21000</v>
      </c>
      <c r="H13" s="65">
        <v>19000</v>
      </c>
      <c r="I13" s="249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</row>
    <row r="14" spans="1:49" s="65" customFormat="1" ht="9.75" customHeight="1" x14ac:dyDescent="0.25">
      <c r="A14" s="496" t="s">
        <v>554</v>
      </c>
      <c r="B14" s="496" t="s">
        <v>554</v>
      </c>
      <c r="C14" s="28" t="s">
        <v>928</v>
      </c>
      <c r="D14" s="242">
        <v>0</v>
      </c>
      <c r="E14" s="242">
        <v>0</v>
      </c>
      <c r="F14" s="242">
        <v>0</v>
      </c>
      <c r="I14" s="249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</row>
    <row r="15" spans="1:49" s="65" customFormat="1" ht="9.75" customHeight="1" x14ac:dyDescent="0.25">
      <c r="A15" s="496" t="s">
        <v>555</v>
      </c>
      <c r="B15" s="496" t="s">
        <v>555</v>
      </c>
      <c r="C15" s="28" t="s">
        <v>265</v>
      </c>
      <c r="D15" s="242" t="s">
        <v>262</v>
      </c>
      <c r="E15" s="242" t="s">
        <v>262</v>
      </c>
      <c r="F15" s="242">
        <v>20000</v>
      </c>
      <c r="G15" s="65">
        <v>20000</v>
      </c>
      <c r="I15" s="249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</row>
    <row r="16" spans="1:49" s="65" customFormat="1" ht="9.75" customHeight="1" x14ac:dyDescent="0.25">
      <c r="A16" s="496"/>
      <c r="B16" s="496"/>
      <c r="C16" s="238" t="s">
        <v>266</v>
      </c>
      <c r="D16" s="241">
        <f>SUM(D5:D15)</f>
        <v>743518</v>
      </c>
      <c r="E16" s="241">
        <f>+SUM(E5:E15)</f>
        <v>726299</v>
      </c>
      <c r="F16" s="241">
        <f>SUM(F5:F15)</f>
        <v>749126.77</v>
      </c>
      <c r="G16" s="357">
        <f>SUM(G5:G15)</f>
        <v>653500</v>
      </c>
      <c r="H16" s="243">
        <f>SUM(H5:H15)</f>
        <v>743000</v>
      </c>
      <c r="I16" s="249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</row>
    <row r="17" spans="1:49" s="65" customFormat="1" ht="9.75" customHeight="1" x14ac:dyDescent="0.25">
      <c r="A17" s="496"/>
      <c r="B17" s="496"/>
      <c r="C17" s="28"/>
      <c r="D17" s="242"/>
      <c r="E17" s="242"/>
      <c r="F17" s="242"/>
      <c r="I17" s="249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</row>
    <row r="18" spans="1:49" s="65" customFormat="1" ht="11.25" customHeight="1" x14ac:dyDescent="0.25">
      <c r="A18" s="496" t="s">
        <v>556</v>
      </c>
      <c r="B18" s="496" t="s">
        <v>556</v>
      </c>
      <c r="C18" s="28" t="s">
        <v>12</v>
      </c>
      <c r="D18" s="242">
        <v>69789</v>
      </c>
      <c r="E18" s="242">
        <v>40862</v>
      </c>
      <c r="F18" s="242">
        <v>48492</v>
      </c>
      <c r="G18" s="65">
        <v>65625</v>
      </c>
      <c r="H18" s="65">
        <v>52000</v>
      </c>
      <c r="I18" s="249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</row>
    <row r="19" spans="1:49" s="65" customFormat="1" ht="12" customHeight="1" x14ac:dyDescent="0.25">
      <c r="A19" s="496" t="s">
        <v>557</v>
      </c>
      <c r="B19" s="496" t="s">
        <v>557</v>
      </c>
      <c r="C19" s="28" t="s">
        <v>13</v>
      </c>
      <c r="D19" s="242">
        <v>4420</v>
      </c>
      <c r="E19" s="242">
        <v>1543</v>
      </c>
      <c r="F19" s="242">
        <v>2400</v>
      </c>
      <c r="G19" s="65">
        <v>4200</v>
      </c>
      <c r="H19" s="65">
        <v>6748</v>
      </c>
      <c r="I19" s="249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</row>
    <row r="20" spans="1:49" s="65" customFormat="1" ht="13.5" customHeight="1" x14ac:dyDescent="0.25">
      <c r="A20" s="496" t="s">
        <v>558</v>
      </c>
      <c r="B20" s="496" t="s">
        <v>558</v>
      </c>
      <c r="C20" s="28" t="s">
        <v>906</v>
      </c>
      <c r="D20" s="242">
        <v>80408</v>
      </c>
      <c r="E20" s="242">
        <v>75351</v>
      </c>
      <c r="F20" s="242">
        <v>81307</v>
      </c>
      <c r="G20" s="65">
        <v>75000</v>
      </c>
      <c r="H20" s="65">
        <v>85000</v>
      </c>
      <c r="I20" s="249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</row>
    <row r="21" spans="1:49" s="65" customFormat="1" ht="12" customHeight="1" x14ac:dyDescent="0.25">
      <c r="A21" s="496" t="s">
        <v>559</v>
      </c>
      <c r="B21" s="496" t="s">
        <v>559</v>
      </c>
      <c r="C21" s="28" t="s">
        <v>28</v>
      </c>
      <c r="D21" s="242">
        <v>76</v>
      </c>
      <c r="E21" s="242">
        <v>0</v>
      </c>
      <c r="F21" s="242">
        <v>38.82</v>
      </c>
      <c r="H21" s="65">
        <v>100</v>
      </c>
      <c r="I21" s="249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</row>
    <row r="22" spans="1:49" s="65" customFormat="1" ht="14.25" customHeight="1" x14ac:dyDescent="0.25">
      <c r="A22" s="496"/>
      <c r="B22" s="496"/>
      <c r="C22" s="238" t="s">
        <v>267</v>
      </c>
      <c r="D22" s="247">
        <f>SUM(D17:D21)</f>
        <v>154693</v>
      </c>
      <c r="E22" s="247">
        <f>SUM(E17:E21)</f>
        <v>117756</v>
      </c>
      <c r="F22" s="247">
        <f>SUM(F17:F21)</f>
        <v>132237.82</v>
      </c>
      <c r="G22" s="243">
        <f>SUM(G18:G21)</f>
        <v>144825</v>
      </c>
      <c r="H22" s="243">
        <f>SUM(H18:H21)</f>
        <v>143848</v>
      </c>
      <c r="I22" s="249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</row>
    <row r="23" spans="1:49" s="65" customFormat="1" ht="9.75" customHeight="1" x14ac:dyDescent="0.25">
      <c r="A23" s="496" t="s">
        <v>560</v>
      </c>
      <c r="B23" s="496" t="s">
        <v>560</v>
      </c>
      <c r="C23" s="28" t="s">
        <v>268</v>
      </c>
      <c r="D23" s="242">
        <v>9980</v>
      </c>
      <c r="E23" s="242">
        <v>8790</v>
      </c>
      <c r="F23" s="242">
        <v>9300</v>
      </c>
      <c r="G23" s="65">
        <v>8458</v>
      </c>
      <c r="H23" s="65">
        <v>10000</v>
      </c>
      <c r="I23" s="249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</row>
    <row r="24" spans="1:49" s="65" customFormat="1" ht="9.75" customHeight="1" x14ac:dyDescent="0.25">
      <c r="A24" s="496" t="s">
        <v>561</v>
      </c>
      <c r="B24" s="496" t="s">
        <v>561</v>
      </c>
      <c r="C24" s="28" t="s">
        <v>562</v>
      </c>
      <c r="D24" s="242">
        <v>2339</v>
      </c>
      <c r="E24" s="242">
        <v>2015</v>
      </c>
      <c r="F24" s="242">
        <v>2200</v>
      </c>
      <c r="G24" s="65">
        <v>2310</v>
      </c>
      <c r="H24" s="65">
        <v>2400</v>
      </c>
      <c r="I24" s="249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</row>
    <row r="25" spans="1:49" s="65" customFormat="1" ht="9.75" customHeight="1" x14ac:dyDescent="0.25">
      <c r="A25" s="496" t="s">
        <v>563</v>
      </c>
      <c r="B25" s="496" t="s">
        <v>563</v>
      </c>
      <c r="C25" s="28" t="s">
        <v>14</v>
      </c>
      <c r="D25" s="242">
        <v>317</v>
      </c>
      <c r="E25" s="242">
        <v>4135</v>
      </c>
      <c r="F25" s="242">
        <v>4900</v>
      </c>
      <c r="G25" s="65">
        <v>403</v>
      </c>
      <c r="H25" s="65">
        <v>6000</v>
      </c>
      <c r="I25" s="249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</row>
    <row r="26" spans="1:49" s="65" customFormat="1" ht="9.75" customHeight="1" x14ac:dyDescent="0.25">
      <c r="A26" s="496" t="s">
        <v>564</v>
      </c>
      <c r="B26" s="496" t="s">
        <v>564</v>
      </c>
      <c r="C26" s="28" t="s">
        <v>269</v>
      </c>
      <c r="D26" s="242">
        <v>9282</v>
      </c>
      <c r="E26" s="242">
        <v>7570</v>
      </c>
      <c r="F26" s="242">
        <v>9084</v>
      </c>
      <c r="G26" s="65">
        <v>11595</v>
      </c>
      <c r="H26" s="65">
        <v>10000</v>
      </c>
      <c r="I26" s="249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</row>
    <row r="27" spans="1:49" s="65" customFormat="1" ht="9.75" customHeight="1" x14ac:dyDescent="0.25">
      <c r="A27" s="501" t="s">
        <v>565</v>
      </c>
      <c r="B27" s="501" t="s">
        <v>565</v>
      </c>
      <c r="C27" s="28" t="s">
        <v>566</v>
      </c>
      <c r="D27" s="242">
        <v>2823</v>
      </c>
      <c r="E27" s="242">
        <v>5000</v>
      </c>
      <c r="F27" s="242">
        <v>5000</v>
      </c>
      <c r="G27" s="65">
        <v>9547</v>
      </c>
      <c r="H27" s="65">
        <v>7000</v>
      </c>
      <c r="I27" s="249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</row>
    <row r="28" spans="1:49" s="65" customFormat="1" ht="9.75" customHeight="1" x14ac:dyDescent="0.25">
      <c r="A28" s="496" t="s">
        <v>564</v>
      </c>
      <c r="B28" s="496" t="s">
        <v>567</v>
      </c>
      <c r="C28" s="28" t="s">
        <v>568</v>
      </c>
      <c r="D28" s="242">
        <v>4570</v>
      </c>
      <c r="E28" s="242">
        <v>3420</v>
      </c>
      <c r="F28" s="242">
        <v>4073</v>
      </c>
      <c r="G28" s="65">
        <v>4935</v>
      </c>
      <c r="H28" s="65">
        <v>5000</v>
      </c>
      <c r="I28" s="249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</row>
    <row r="29" spans="1:49" s="65" customFormat="1" ht="9.75" customHeight="1" x14ac:dyDescent="0.25">
      <c r="A29" s="496" t="s">
        <v>575</v>
      </c>
      <c r="B29" s="496" t="s">
        <v>569</v>
      </c>
      <c r="C29" s="28" t="s">
        <v>570</v>
      </c>
      <c r="D29" s="242">
        <v>2893</v>
      </c>
      <c r="E29" s="242">
        <v>0</v>
      </c>
      <c r="F29" s="242" t="s">
        <v>262</v>
      </c>
      <c r="I29" s="249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</row>
    <row r="30" spans="1:49" s="65" customFormat="1" ht="9.75" customHeight="1" x14ac:dyDescent="0.25">
      <c r="A30" s="496" t="s">
        <v>571</v>
      </c>
      <c r="B30" s="496" t="s">
        <v>571</v>
      </c>
      <c r="C30" s="28" t="s">
        <v>92</v>
      </c>
      <c r="D30" s="242" t="s">
        <v>262</v>
      </c>
      <c r="E30" s="242">
        <v>0</v>
      </c>
      <c r="F30" s="242" t="s">
        <v>262</v>
      </c>
      <c r="I30" s="249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</row>
    <row r="31" spans="1:49" s="65" customFormat="1" ht="9.75" customHeight="1" x14ac:dyDescent="0.25">
      <c r="A31" s="496" t="s">
        <v>572</v>
      </c>
      <c r="B31" s="496" t="s">
        <v>572</v>
      </c>
      <c r="C31" s="28" t="s">
        <v>15</v>
      </c>
      <c r="D31" s="242">
        <v>0</v>
      </c>
      <c r="E31" s="242">
        <v>0</v>
      </c>
      <c r="F31" s="242"/>
      <c r="G31" s="65">
        <v>500</v>
      </c>
      <c r="H31" s="65">
        <v>1000</v>
      </c>
      <c r="I31" s="249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</row>
    <row r="32" spans="1:49" s="65" customFormat="1" ht="9.75" customHeight="1" x14ac:dyDescent="0.25">
      <c r="A32" s="496" t="s">
        <v>573</v>
      </c>
      <c r="B32" s="496" t="s">
        <v>573</v>
      </c>
      <c r="C32" s="28" t="s">
        <v>909</v>
      </c>
      <c r="D32" s="242">
        <v>1240</v>
      </c>
      <c r="E32" s="242">
        <v>1101</v>
      </c>
      <c r="F32" s="242">
        <v>1400</v>
      </c>
      <c r="G32" s="65">
        <v>1500</v>
      </c>
      <c r="H32" s="65">
        <v>2500</v>
      </c>
      <c r="I32" s="249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</row>
    <row r="33" spans="1:49" s="65" customFormat="1" ht="9.75" customHeight="1" x14ac:dyDescent="0.25">
      <c r="A33" s="494" t="s">
        <v>910</v>
      </c>
      <c r="B33" s="495"/>
      <c r="C33" s="28" t="s">
        <v>16</v>
      </c>
      <c r="D33" s="242">
        <v>195</v>
      </c>
      <c r="E33" s="242">
        <v>173</v>
      </c>
      <c r="F33" s="524">
        <v>423</v>
      </c>
      <c r="G33" s="65">
        <v>500</v>
      </c>
      <c r="H33" s="65">
        <v>1000</v>
      </c>
      <c r="I33" s="250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</row>
    <row r="34" spans="1:49" s="65" customFormat="1" ht="9.75" customHeight="1" x14ac:dyDescent="0.25">
      <c r="A34" s="506"/>
      <c r="B34" s="507"/>
      <c r="C34" s="239" t="s">
        <v>574</v>
      </c>
      <c r="D34" s="241">
        <f>SUM(D23:D33)</f>
        <v>33639</v>
      </c>
      <c r="E34" s="241">
        <f>SUM(E23:E33)</f>
        <v>32204</v>
      </c>
      <c r="F34" s="241">
        <f>SUM(F23:F33)</f>
        <v>36380</v>
      </c>
      <c r="G34" s="243">
        <f>SUM(G23:G33)</f>
        <v>39748</v>
      </c>
      <c r="H34" s="243">
        <f>SUM(H23:H33)</f>
        <v>44900</v>
      </c>
      <c r="I34" s="249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</row>
    <row r="35" spans="1:49" s="65" customFormat="1" ht="11.25" customHeight="1" x14ac:dyDescent="0.25">
      <c r="A35" s="496"/>
      <c r="B35" s="496"/>
      <c r="C35" s="239" t="s">
        <v>94</v>
      </c>
      <c r="D35" s="247">
        <f>SUM(D22,D34)</f>
        <v>188332</v>
      </c>
      <c r="E35" s="247">
        <f>SUM(E22,E34)</f>
        <v>149960</v>
      </c>
      <c r="F35" s="247">
        <f>SUM(F22,F34)</f>
        <v>168617.82</v>
      </c>
      <c r="G35" s="357">
        <f>SUM(G22,G34)</f>
        <v>184573</v>
      </c>
      <c r="H35" s="243">
        <f>SUM(H22,H34)</f>
        <v>188748</v>
      </c>
      <c r="I35" s="249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</row>
    <row r="36" spans="1:49" s="65" customFormat="1" ht="9.75" customHeight="1" x14ac:dyDescent="0.25">
      <c r="A36" s="496"/>
      <c r="B36" s="496"/>
      <c r="C36" s="28"/>
      <c r="D36" s="242"/>
      <c r="E36" s="242"/>
      <c r="F36" s="242"/>
      <c r="H36" s="65" t="s">
        <v>1026</v>
      </c>
      <c r="I36" s="249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</row>
    <row r="37" spans="1:49" s="65" customFormat="1" ht="9.75" customHeight="1" x14ac:dyDescent="0.25">
      <c r="A37" s="496" t="s">
        <v>575</v>
      </c>
      <c r="B37" s="496" t="s">
        <v>575</v>
      </c>
      <c r="C37" s="28" t="s">
        <v>17</v>
      </c>
      <c r="D37" s="242">
        <v>2302</v>
      </c>
      <c r="E37" s="242">
        <v>1205</v>
      </c>
      <c r="F37" s="242">
        <v>2004</v>
      </c>
      <c r="G37" s="65">
        <v>4000</v>
      </c>
      <c r="H37" s="522">
        <v>5000</v>
      </c>
      <c r="I37" s="249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</row>
    <row r="38" spans="1:49" s="65" customFormat="1" ht="9.75" customHeight="1" x14ac:dyDescent="0.25">
      <c r="A38" s="496" t="s">
        <v>576</v>
      </c>
      <c r="B38" s="496" t="s">
        <v>576</v>
      </c>
      <c r="C38" s="28" t="s">
        <v>441</v>
      </c>
      <c r="D38" s="242">
        <v>100</v>
      </c>
      <c r="E38" s="242">
        <v>3</v>
      </c>
      <c r="F38" s="242">
        <v>100</v>
      </c>
      <c r="G38" s="65">
        <v>2000</v>
      </c>
      <c r="H38" s="65">
        <v>1000</v>
      </c>
      <c r="I38" s="249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</row>
    <row r="39" spans="1:49" s="65" customFormat="1" ht="9.75" customHeight="1" x14ac:dyDescent="0.25">
      <c r="A39" s="496" t="s">
        <v>577</v>
      </c>
      <c r="B39" s="496" t="s">
        <v>577</v>
      </c>
      <c r="C39" s="28" t="s">
        <v>19</v>
      </c>
      <c r="D39" s="242">
        <v>5167</v>
      </c>
      <c r="E39" s="242">
        <v>2334</v>
      </c>
      <c r="F39" s="242">
        <v>3542</v>
      </c>
      <c r="G39" s="65">
        <v>4000</v>
      </c>
      <c r="H39" s="65">
        <v>4000</v>
      </c>
      <c r="I39" s="249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</row>
    <row r="40" spans="1:49" s="65" customFormat="1" ht="9.75" customHeight="1" x14ac:dyDescent="0.25">
      <c r="A40" s="496" t="s">
        <v>578</v>
      </c>
      <c r="B40" s="496" t="s">
        <v>578</v>
      </c>
      <c r="C40" s="28" t="s">
        <v>1036</v>
      </c>
      <c r="D40" s="242">
        <v>275</v>
      </c>
      <c r="E40" s="65">
        <v>0</v>
      </c>
      <c r="F40" s="242">
        <v>275</v>
      </c>
      <c r="G40" s="65">
        <v>745</v>
      </c>
      <c r="H40" s="65">
        <v>500</v>
      </c>
      <c r="I40" s="249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</row>
    <row r="41" spans="1:49" s="65" customFormat="1" ht="9.75" customHeight="1" x14ac:dyDescent="0.25">
      <c r="A41" s="496" t="s">
        <v>579</v>
      </c>
      <c r="B41" s="496" t="s">
        <v>579</v>
      </c>
      <c r="C41" s="28" t="s">
        <v>20</v>
      </c>
      <c r="D41" s="242">
        <v>0</v>
      </c>
      <c r="E41" s="242">
        <v>0</v>
      </c>
      <c r="F41" s="242">
        <v>0</v>
      </c>
      <c r="I41" s="249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</row>
    <row r="42" spans="1:49" s="65" customFormat="1" ht="9.75" customHeight="1" x14ac:dyDescent="0.25">
      <c r="A42" s="494" t="s">
        <v>911</v>
      </c>
      <c r="B42" s="495"/>
      <c r="C42" s="28" t="s">
        <v>912</v>
      </c>
      <c r="D42" s="242">
        <v>0</v>
      </c>
      <c r="E42" s="242">
        <v>0</v>
      </c>
      <c r="F42" s="242">
        <v>0</v>
      </c>
      <c r="G42" s="65">
        <v>4500</v>
      </c>
      <c r="H42" s="65">
        <v>5000</v>
      </c>
      <c r="I42" s="249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</row>
    <row r="43" spans="1:49" s="65" customFormat="1" ht="9.75" customHeight="1" x14ac:dyDescent="0.25">
      <c r="A43" s="496" t="s">
        <v>580</v>
      </c>
      <c r="B43" s="496" t="s">
        <v>580</v>
      </c>
      <c r="C43" s="28" t="s">
        <v>514</v>
      </c>
      <c r="D43" s="242">
        <v>0</v>
      </c>
      <c r="E43" s="242" t="s">
        <v>262</v>
      </c>
      <c r="F43" s="242">
        <v>0</v>
      </c>
      <c r="H43" s="65">
        <v>1000</v>
      </c>
      <c r="I43" s="249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</row>
    <row r="44" spans="1:49" s="65" customFormat="1" ht="9.75" customHeight="1" x14ac:dyDescent="0.25">
      <c r="A44" s="496" t="s">
        <v>581</v>
      </c>
      <c r="B44" s="496" t="s">
        <v>581</v>
      </c>
      <c r="C44" s="28" t="s">
        <v>21</v>
      </c>
      <c r="D44" s="242">
        <v>35349</v>
      </c>
      <c r="E44" s="242">
        <v>20085</v>
      </c>
      <c r="F44" s="242">
        <v>15086</v>
      </c>
      <c r="G44" s="65">
        <v>20740</v>
      </c>
      <c r="H44" s="65">
        <v>20000</v>
      </c>
      <c r="I44" s="249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</row>
    <row r="45" spans="1:49" s="65" customFormat="1" ht="9.75" customHeight="1" x14ac:dyDescent="0.25">
      <c r="A45" s="496" t="s">
        <v>582</v>
      </c>
      <c r="B45" s="496" t="s">
        <v>582</v>
      </c>
      <c r="C45" s="28" t="s">
        <v>22</v>
      </c>
      <c r="D45" s="242">
        <v>11453</v>
      </c>
      <c r="E45" s="242">
        <v>12282</v>
      </c>
      <c r="F45" s="242">
        <v>15151</v>
      </c>
      <c r="G45" s="65">
        <v>16000</v>
      </c>
      <c r="H45" s="65">
        <v>16000</v>
      </c>
      <c r="I45" s="249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</row>
    <row r="46" spans="1:49" s="65" customFormat="1" ht="9.75" customHeight="1" x14ac:dyDescent="0.25">
      <c r="A46" s="496" t="s">
        <v>583</v>
      </c>
      <c r="B46" s="496" t="s">
        <v>583</v>
      </c>
      <c r="C46" s="28" t="s">
        <v>23</v>
      </c>
      <c r="D46" s="242">
        <v>10273</v>
      </c>
      <c r="E46" s="242">
        <v>13556</v>
      </c>
      <c r="F46" s="242">
        <v>19460</v>
      </c>
      <c r="G46" s="65">
        <v>11000</v>
      </c>
      <c r="H46" s="65">
        <v>20000</v>
      </c>
      <c r="I46" s="249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</row>
    <row r="47" spans="1:49" s="65" customFormat="1" ht="9.75" customHeight="1" x14ac:dyDescent="0.25">
      <c r="A47" s="496" t="s">
        <v>584</v>
      </c>
      <c r="B47" s="496" t="s">
        <v>584</v>
      </c>
      <c r="C47" s="28" t="s">
        <v>31</v>
      </c>
      <c r="D47" s="242">
        <v>0</v>
      </c>
      <c r="E47" s="242">
        <v>19</v>
      </c>
      <c r="F47" s="242">
        <v>0</v>
      </c>
      <c r="G47" s="65">
        <v>550</v>
      </c>
      <c r="H47" s="65">
        <v>500</v>
      </c>
      <c r="I47" s="249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</row>
    <row r="48" spans="1:49" s="65" customFormat="1" ht="9.75" customHeight="1" x14ac:dyDescent="0.25">
      <c r="A48" s="496" t="s">
        <v>585</v>
      </c>
      <c r="B48" s="496" t="s">
        <v>585</v>
      </c>
      <c r="C48" s="28" t="s">
        <v>32</v>
      </c>
      <c r="D48" s="242">
        <v>2832</v>
      </c>
      <c r="E48" s="242">
        <v>1196</v>
      </c>
      <c r="F48" s="242">
        <v>2040</v>
      </c>
      <c r="G48" s="65">
        <v>3000</v>
      </c>
      <c r="H48" s="65">
        <v>2500</v>
      </c>
      <c r="I48" s="249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</row>
    <row r="49" spans="1:49" s="65" customFormat="1" ht="9.75" customHeight="1" x14ac:dyDescent="0.25">
      <c r="A49" s="496" t="s">
        <v>586</v>
      </c>
      <c r="B49" s="496" t="s">
        <v>586</v>
      </c>
      <c r="C49" s="28" t="s">
        <v>587</v>
      </c>
      <c r="D49" s="242">
        <v>0</v>
      </c>
      <c r="E49" s="65">
        <v>0</v>
      </c>
      <c r="F49" s="242">
        <v>0</v>
      </c>
      <c r="G49" s="65">
        <v>1000</v>
      </c>
      <c r="H49" s="65">
        <v>1000</v>
      </c>
      <c r="I49" s="249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</row>
    <row r="50" spans="1:49" s="65" customFormat="1" ht="9.75" customHeight="1" x14ac:dyDescent="0.25">
      <c r="A50" s="496" t="s">
        <v>588</v>
      </c>
      <c r="B50" s="496" t="s">
        <v>588</v>
      </c>
      <c r="C50" s="28" t="s">
        <v>1037</v>
      </c>
      <c r="D50" s="242">
        <v>2340</v>
      </c>
      <c r="E50" s="242">
        <v>7157</v>
      </c>
      <c r="F50" s="242">
        <v>7116</v>
      </c>
      <c r="G50" s="65">
        <v>2500</v>
      </c>
      <c r="H50" s="522">
        <v>10000</v>
      </c>
      <c r="I50" s="249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</row>
    <row r="51" spans="1:49" s="65" customFormat="1" ht="9.75" customHeight="1" x14ac:dyDescent="0.25">
      <c r="A51" s="502" t="s">
        <v>589</v>
      </c>
      <c r="B51" s="502" t="s">
        <v>589</v>
      </c>
      <c r="C51" s="122" t="s">
        <v>913</v>
      </c>
      <c r="D51" s="242">
        <v>1406</v>
      </c>
      <c r="E51" s="242">
        <v>3274</v>
      </c>
      <c r="F51" s="242">
        <v>3274</v>
      </c>
      <c r="G51" s="65">
        <v>13500</v>
      </c>
      <c r="H51" s="65">
        <v>10000</v>
      </c>
      <c r="I51" s="249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</row>
    <row r="52" spans="1:49" s="65" customFormat="1" ht="9.75" customHeight="1" x14ac:dyDescent="0.25">
      <c r="A52" s="491" t="s">
        <v>590</v>
      </c>
      <c r="B52" s="491" t="s">
        <v>590</v>
      </c>
      <c r="C52" s="235" t="s">
        <v>24</v>
      </c>
      <c r="D52" s="242">
        <v>10461</v>
      </c>
      <c r="E52" s="242">
        <v>9028</v>
      </c>
      <c r="F52" s="242">
        <v>10000</v>
      </c>
      <c r="G52" s="65">
        <v>10000</v>
      </c>
      <c r="H52" s="65">
        <v>12000</v>
      </c>
      <c r="I52" s="249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</row>
    <row r="53" spans="1:49" s="65" customFormat="1" ht="9.75" customHeight="1" x14ac:dyDescent="0.25">
      <c r="A53" s="492" t="s">
        <v>591</v>
      </c>
      <c r="B53" s="493"/>
      <c r="C53" s="122" t="s">
        <v>95</v>
      </c>
      <c r="D53" s="242">
        <v>7898</v>
      </c>
      <c r="E53" s="242">
        <v>5401</v>
      </c>
      <c r="F53" s="242">
        <v>9406</v>
      </c>
      <c r="G53" s="65">
        <v>12100</v>
      </c>
      <c r="H53" s="65">
        <v>11000</v>
      </c>
      <c r="I53" s="249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</row>
    <row r="54" spans="1:49" s="65" customFormat="1" ht="9.75" customHeight="1" x14ac:dyDescent="0.25">
      <c r="A54" s="492" t="s">
        <v>592</v>
      </c>
      <c r="B54" s="493"/>
      <c r="C54" s="122" t="s">
        <v>25</v>
      </c>
      <c r="D54" s="242">
        <v>16747</v>
      </c>
      <c r="E54" s="242">
        <v>4387</v>
      </c>
      <c r="F54" s="242">
        <v>7200</v>
      </c>
      <c r="G54" s="65">
        <v>12000</v>
      </c>
      <c r="H54" s="65">
        <v>10000</v>
      </c>
      <c r="I54" s="249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</row>
    <row r="55" spans="1:49" s="65" customFormat="1" ht="9.75" customHeight="1" x14ac:dyDescent="0.25">
      <c r="A55" s="492" t="s">
        <v>593</v>
      </c>
      <c r="B55" s="493"/>
      <c r="C55" s="122" t="s">
        <v>26</v>
      </c>
      <c r="D55" s="242">
        <v>5902</v>
      </c>
      <c r="E55" s="242">
        <v>4528</v>
      </c>
      <c r="F55" s="242">
        <v>5031</v>
      </c>
      <c r="G55" s="65">
        <v>5000</v>
      </c>
      <c r="H55" s="65">
        <v>6000</v>
      </c>
      <c r="I55" s="249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</row>
    <row r="56" spans="1:49" s="65" customFormat="1" ht="9.75" customHeight="1" x14ac:dyDescent="0.25">
      <c r="A56" s="492" t="s">
        <v>594</v>
      </c>
      <c r="B56" s="493"/>
      <c r="C56" s="122" t="s">
        <v>27</v>
      </c>
      <c r="D56" s="246">
        <v>2602</v>
      </c>
      <c r="E56" s="397">
        <v>2485</v>
      </c>
      <c r="F56" s="242">
        <v>5500</v>
      </c>
      <c r="G56" s="65">
        <v>3500</v>
      </c>
      <c r="H56" s="65">
        <v>6000</v>
      </c>
      <c r="I56" s="249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</row>
    <row r="57" spans="1:49" s="65" customFormat="1" ht="12" customHeight="1" x14ac:dyDescent="0.25">
      <c r="A57" s="492"/>
      <c r="B57" s="493"/>
      <c r="C57" s="243" t="s">
        <v>96</v>
      </c>
      <c r="D57" s="244">
        <f>SUM(D37:D56)</f>
        <v>115107</v>
      </c>
      <c r="E57" s="244">
        <f>SUM(E37:E56)</f>
        <v>86940</v>
      </c>
      <c r="F57" s="244">
        <f>SUM(F37:F56)</f>
        <v>105185</v>
      </c>
      <c r="G57" s="357">
        <f>SUM(G37:G56)</f>
        <v>126135</v>
      </c>
      <c r="H57" s="243">
        <f>SUM(H37:H56)</f>
        <v>141500</v>
      </c>
      <c r="I57" s="249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</row>
    <row r="58" spans="1:49" s="65" customFormat="1" ht="9.75" customHeight="1" x14ac:dyDescent="0.25">
      <c r="A58" s="492"/>
      <c r="B58" s="493"/>
      <c r="C58" s="122"/>
      <c r="D58" s="242"/>
      <c r="E58" s="242"/>
      <c r="F58" s="242"/>
      <c r="I58" s="249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</row>
    <row r="59" spans="1:49" s="65" customFormat="1" ht="9.75" customHeight="1" x14ac:dyDescent="0.25">
      <c r="A59" s="492" t="s">
        <v>595</v>
      </c>
      <c r="B59" s="493"/>
      <c r="C59" s="122" t="s">
        <v>596</v>
      </c>
      <c r="D59" s="242" t="s">
        <v>263</v>
      </c>
      <c r="E59" s="242" t="s">
        <v>262</v>
      </c>
      <c r="F59" s="242" t="s">
        <v>262</v>
      </c>
      <c r="I59" s="249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</row>
    <row r="60" spans="1:49" s="65" customFormat="1" ht="9.75" customHeight="1" x14ac:dyDescent="0.25">
      <c r="A60" s="492" t="s">
        <v>597</v>
      </c>
      <c r="B60" s="493"/>
      <c r="C60" s="122" t="s">
        <v>283</v>
      </c>
      <c r="D60" s="242">
        <v>37500</v>
      </c>
      <c r="E60" s="242">
        <v>5875</v>
      </c>
      <c r="F60" s="242">
        <v>0</v>
      </c>
      <c r="H60" s="522">
        <v>30000</v>
      </c>
      <c r="I60" s="249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</row>
    <row r="61" spans="1:49" s="38" customFormat="1" ht="9.75" customHeight="1" x14ac:dyDescent="0.25">
      <c r="A61" s="492" t="s">
        <v>598</v>
      </c>
      <c r="B61" s="493"/>
      <c r="C61" s="122" t="s">
        <v>535</v>
      </c>
      <c r="D61" s="242">
        <v>103731</v>
      </c>
      <c r="E61" s="242" t="s">
        <v>262</v>
      </c>
      <c r="F61" s="242" t="s">
        <v>262</v>
      </c>
      <c r="G61" s="65"/>
      <c r="H61" s="65"/>
      <c r="I61" s="249"/>
    </row>
    <row r="62" spans="1:49" s="38" customFormat="1" ht="6" customHeight="1" x14ac:dyDescent="0.2"/>
    <row r="63" spans="1:49" s="38" customFormat="1" ht="9.75" hidden="1" customHeight="1" x14ac:dyDescent="0.2"/>
    <row r="64" spans="1:49" s="38" customFormat="1" ht="19.5" customHeight="1" x14ac:dyDescent="0.2"/>
    <row r="65" spans="1:8" s="38" customFormat="1" ht="17.25" customHeight="1" x14ac:dyDescent="0.25">
      <c r="A65" s="17" t="s">
        <v>6</v>
      </c>
      <c r="B65" s="17"/>
      <c r="C65" s="17"/>
      <c r="D65" s="2"/>
      <c r="E65" s="2"/>
      <c r="F65" s="2"/>
      <c r="G65" s="2"/>
      <c r="H65" s="2"/>
    </row>
    <row r="66" spans="1:8" s="38" customFormat="1" ht="17.25" customHeight="1" x14ac:dyDescent="0.25">
      <c r="A66" s="17" t="s">
        <v>927</v>
      </c>
      <c r="B66" s="17"/>
      <c r="C66" s="17"/>
      <c r="D66" s="2"/>
      <c r="E66" s="2"/>
      <c r="F66" s="2"/>
      <c r="G66" s="2"/>
      <c r="H66" s="2"/>
    </row>
    <row r="67" spans="1:8" s="38" customFormat="1" ht="60" customHeight="1" x14ac:dyDescent="0.25">
      <c r="A67" s="416" t="s">
        <v>1056</v>
      </c>
      <c r="B67" s="431"/>
      <c r="C67" s="431"/>
      <c r="D67" s="2"/>
      <c r="E67" s="2"/>
      <c r="F67" s="2"/>
      <c r="G67" s="2"/>
      <c r="H67" s="2"/>
    </row>
    <row r="68" spans="1:8" ht="51" x14ac:dyDescent="0.25">
      <c r="A68" s="427" t="s">
        <v>78</v>
      </c>
      <c r="B68" s="427"/>
      <c r="C68" s="427"/>
      <c r="D68" s="19" t="s">
        <v>1010</v>
      </c>
      <c r="E68" s="19" t="s">
        <v>1040</v>
      </c>
      <c r="F68" s="19" t="s">
        <v>1020</v>
      </c>
      <c r="G68" s="19" t="s">
        <v>1009</v>
      </c>
      <c r="H68" s="20" t="s">
        <v>1012</v>
      </c>
    </row>
    <row r="69" spans="1:8" ht="15" customHeight="1" x14ac:dyDescent="0.25">
      <c r="A69" s="504" t="s">
        <v>599</v>
      </c>
      <c r="B69" s="504"/>
      <c r="C69" s="245" t="s">
        <v>99</v>
      </c>
      <c r="D69" s="211" t="s">
        <v>262</v>
      </c>
      <c r="E69" s="211" t="s">
        <v>262</v>
      </c>
      <c r="F69" s="211" t="s">
        <v>262</v>
      </c>
      <c r="G69" s="1"/>
      <c r="H69" s="1"/>
    </row>
    <row r="70" spans="1:8" ht="15.75" customHeight="1" x14ac:dyDescent="0.3">
      <c r="A70" s="498"/>
      <c r="B70" s="503"/>
      <c r="C70" s="245" t="s">
        <v>100</v>
      </c>
      <c r="D70" s="358">
        <f>SUM(D57,D35,D69,D59)</f>
        <v>303439</v>
      </c>
      <c r="E70" s="358">
        <f>SUM(E57,E35,E69,E59,E60)</f>
        <v>242775</v>
      </c>
      <c r="F70" s="358">
        <f>SUM(F57,F35,F69,F59)</f>
        <v>273802.82</v>
      </c>
      <c r="G70" s="358">
        <f>SUM(G57,G35,G69,G59)</f>
        <v>310708</v>
      </c>
      <c r="H70" s="1">
        <f>SUM(H35,H57,H60)</f>
        <v>360248</v>
      </c>
    </row>
    <row r="71" spans="1:8" x14ac:dyDescent="0.25">
      <c r="A71" s="498"/>
      <c r="B71" s="503"/>
      <c r="C71" s="211"/>
      <c r="D71" s="211"/>
      <c r="E71" s="211"/>
      <c r="F71" s="211"/>
      <c r="G71" s="1"/>
      <c r="H71" s="1"/>
    </row>
    <row r="72" spans="1:8" ht="15" customHeight="1" x14ac:dyDescent="0.3">
      <c r="A72" s="498"/>
      <c r="B72" s="503"/>
      <c r="C72" s="240" t="s">
        <v>914</v>
      </c>
      <c r="D72" s="358">
        <f>SUM(D16-D70)</f>
        <v>440079</v>
      </c>
      <c r="E72" s="358">
        <f>SUM(E16-E70)</f>
        <v>483524</v>
      </c>
      <c r="F72" s="358">
        <f>SUM(F16-F70)</f>
        <v>475323.95</v>
      </c>
      <c r="G72" s="358">
        <f>SUM(G16-G70)</f>
        <v>342792</v>
      </c>
      <c r="H72" s="1">
        <f>SUM(H16-H70)</f>
        <v>382752</v>
      </c>
    </row>
    <row r="73" spans="1:8" x14ac:dyDescent="0.25">
      <c r="A73" s="498" t="s">
        <v>1048</v>
      </c>
      <c r="B73" s="499"/>
      <c r="C73" s="500"/>
      <c r="D73" s="408">
        <v>102773</v>
      </c>
      <c r="E73" s="211">
        <v>0</v>
      </c>
      <c r="F73" s="211">
        <v>0</v>
      </c>
      <c r="G73" s="251">
        <v>0</v>
      </c>
      <c r="H73" s="1"/>
    </row>
  </sheetData>
  <mergeCells count="67">
    <mergeCell ref="B3:C3"/>
    <mergeCell ref="A34:B34"/>
    <mergeCell ref="A68:C68"/>
    <mergeCell ref="A61:B61"/>
    <mergeCell ref="A55:B55"/>
    <mergeCell ref="A56:B56"/>
    <mergeCell ref="A57:B57"/>
    <mergeCell ref="A58:B58"/>
    <mergeCell ref="A59:B59"/>
    <mergeCell ref="A60:B60"/>
    <mergeCell ref="A67:C67"/>
    <mergeCell ref="A25:B25"/>
    <mergeCell ref="A4:C4"/>
    <mergeCell ref="A5:B5"/>
    <mergeCell ref="A7:B7"/>
    <mergeCell ref="A9:B9"/>
    <mergeCell ref="A70:B70"/>
    <mergeCell ref="A71:B71"/>
    <mergeCell ref="A72:B72"/>
    <mergeCell ref="A17:B17"/>
    <mergeCell ref="A41:B41"/>
    <mergeCell ref="A29:B29"/>
    <mergeCell ref="A30:B30"/>
    <mergeCell ref="A31:B31"/>
    <mergeCell ref="A32:B32"/>
    <mergeCell ref="A35:B35"/>
    <mergeCell ref="A36:B36"/>
    <mergeCell ref="A37:B37"/>
    <mergeCell ref="A38:B38"/>
    <mergeCell ref="A39:B39"/>
    <mergeCell ref="A40:B40"/>
    <mergeCell ref="A69:B69"/>
    <mergeCell ref="A15:B15"/>
    <mergeCell ref="A16:B16"/>
    <mergeCell ref="A28:B28"/>
    <mergeCell ref="A11:B11"/>
    <mergeCell ref="A12:B12"/>
    <mergeCell ref="A13:B13"/>
    <mergeCell ref="A14:B14"/>
    <mergeCell ref="A18:B18"/>
    <mergeCell ref="A19:B19"/>
    <mergeCell ref="A20:B20"/>
    <mergeCell ref="A26:B26"/>
    <mergeCell ref="A21:B21"/>
    <mergeCell ref="A1:C1"/>
    <mergeCell ref="A73:C73"/>
    <mergeCell ref="A27:B27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10:B10"/>
    <mergeCell ref="A6:B6"/>
    <mergeCell ref="A8:B8"/>
    <mergeCell ref="A52:B52"/>
    <mergeCell ref="A53:B53"/>
    <mergeCell ref="A42:B42"/>
    <mergeCell ref="A22:B22"/>
    <mergeCell ref="A23:B23"/>
    <mergeCell ref="A24:B24"/>
    <mergeCell ref="A33:B33"/>
  </mergeCells>
  <pageMargins left="0.7" right="0.7" top="0.75" bottom="0.75" header="0.3" footer="0.3"/>
  <pageSetup orientation="portrait" r:id="rId1"/>
  <ignoredErrors>
    <ignoredError sqref="D22:F22" formulaRange="1"/>
    <ignoredError sqref="E7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A5680-9679-4004-B95D-1FF5C0496A3F}">
  <dimension ref="A1:I72"/>
  <sheetViews>
    <sheetView zoomScale="184" zoomScaleNormal="184" workbookViewId="0">
      <selection activeCell="H17" sqref="H17"/>
    </sheetView>
  </sheetViews>
  <sheetFormatPr defaultRowHeight="15" x14ac:dyDescent="0.25"/>
  <cols>
    <col min="1" max="1" width="2.85546875" customWidth="1"/>
    <col min="3" max="3" width="21.42578125" customWidth="1"/>
  </cols>
  <sheetData>
    <row r="1" spans="1:8" ht="16.5" x14ac:dyDescent="0.25">
      <c r="A1" s="17" t="s">
        <v>6</v>
      </c>
      <c r="B1" s="17"/>
      <c r="C1" s="17"/>
      <c r="D1" s="2"/>
      <c r="E1" s="2"/>
      <c r="F1" s="2"/>
      <c r="G1" s="2"/>
      <c r="H1" s="2"/>
    </row>
    <row r="2" spans="1:8" ht="16.5" x14ac:dyDescent="0.25">
      <c r="A2" s="415" t="s">
        <v>915</v>
      </c>
      <c r="B2" s="497"/>
      <c r="C2" s="497"/>
      <c r="D2" s="2"/>
      <c r="E2" s="2"/>
      <c r="F2" s="2"/>
      <c r="G2" s="2"/>
      <c r="H2" s="2"/>
    </row>
    <row r="3" spans="1:8" ht="16.5" x14ac:dyDescent="0.25">
      <c r="A3" s="509" t="s">
        <v>1058</v>
      </c>
      <c r="B3" s="510"/>
      <c r="C3" s="510"/>
      <c r="D3" s="2"/>
      <c r="E3" s="2"/>
      <c r="F3" s="2"/>
      <c r="G3" s="2"/>
      <c r="H3" s="2"/>
    </row>
    <row r="4" spans="1:8" ht="36.75" customHeight="1" x14ac:dyDescent="0.25">
      <c r="A4" s="511" t="s">
        <v>648</v>
      </c>
      <c r="B4" s="427"/>
      <c r="C4" s="427"/>
      <c r="D4" s="41" t="s">
        <v>1010</v>
      </c>
      <c r="E4" s="41" t="s">
        <v>1040</v>
      </c>
      <c r="F4" s="41" t="s">
        <v>1021</v>
      </c>
      <c r="G4" s="41" t="s">
        <v>1009</v>
      </c>
      <c r="H4" s="42" t="s">
        <v>1012</v>
      </c>
    </row>
    <row r="5" spans="1:8" s="38" customFormat="1" ht="9" customHeight="1" x14ac:dyDescent="0.2">
      <c r="A5" s="496" t="s">
        <v>602</v>
      </c>
      <c r="B5" s="496" t="s">
        <v>602</v>
      </c>
      <c r="C5" s="28" t="s">
        <v>650</v>
      </c>
      <c r="D5" s="28" t="s">
        <v>600</v>
      </c>
      <c r="E5" s="28" t="s">
        <v>600</v>
      </c>
      <c r="F5" s="28" t="s">
        <v>651</v>
      </c>
      <c r="G5" s="65"/>
      <c r="H5" s="65"/>
    </row>
    <row r="6" spans="1:8" s="38" customFormat="1" ht="9" customHeight="1" x14ac:dyDescent="0.2">
      <c r="A6" s="496" t="s">
        <v>603</v>
      </c>
      <c r="B6" s="496" t="s">
        <v>603</v>
      </c>
      <c r="C6" s="28" t="s">
        <v>653</v>
      </c>
      <c r="D6" s="28" t="s">
        <v>654</v>
      </c>
      <c r="E6" s="28" t="s">
        <v>655</v>
      </c>
      <c r="F6" s="71"/>
      <c r="G6" s="65"/>
      <c r="H6" s="65"/>
    </row>
    <row r="7" spans="1:8" s="38" customFormat="1" ht="9" customHeight="1" x14ac:dyDescent="0.2">
      <c r="A7" s="496" t="s">
        <v>604</v>
      </c>
      <c r="B7" s="496" t="s">
        <v>604</v>
      </c>
      <c r="C7" s="28" t="s">
        <v>656</v>
      </c>
      <c r="D7" s="28" t="s">
        <v>651</v>
      </c>
      <c r="E7" s="28" t="s">
        <v>654</v>
      </c>
      <c r="F7" s="28" t="s">
        <v>601</v>
      </c>
      <c r="G7" s="65"/>
      <c r="H7" s="65"/>
    </row>
    <row r="8" spans="1:8" s="38" customFormat="1" ht="9" customHeight="1" x14ac:dyDescent="0.2">
      <c r="A8" s="496" t="s">
        <v>605</v>
      </c>
      <c r="B8" s="496" t="s">
        <v>605</v>
      </c>
      <c r="C8" s="28" t="s">
        <v>657</v>
      </c>
      <c r="D8" s="124">
        <v>674</v>
      </c>
      <c r="E8" s="28" t="s">
        <v>600</v>
      </c>
      <c r="F8" s="28">
        <v>0</v>
      </c>
      <c r="G8" s="65"/>
      <c r="H8" s="65"/>
    </row>
    <row r="9" spans="1:8" s="38" customFormat="1" ht="9" customHeight="1" x14ac:dyDescent="0.2">
      <c r="A9" s="496" t="s">
        <v>606</v>
      </c>
      <c r="B9" s="496" t="s">
        <v>606</v>
      </c>
      <c r="C9" s="28" t="s">
        <v>659</v>
      </c>
      <c r="D9" s="28">
        <v>91274</v>
      </c>
      <c r="E9" s="175">
        <v>0</v>
      </c>
      <c r="F9" s="71">
        <v>0</v>
      </c>
      <c r="G9" s="65"/>
      <c r="H9" s="65"/>
    </row>
    <row r="10" spans="1:8" s="38" customFormat="1" ht="9" customHeight="1" x14ac:dyDescent="0.2">
      <c r="A10" s="496" t="s">
        <v>607</v>
      </c>
      <c r="B10" s="496" t="s">
        <v>607</v>
      </c>
      <c r="C10" s="28" t="s">
        <v>660</v>
      </c>
      <c r="D10" s="28" t="s">
        <v>661</v>
      </c>
      <c r="E10" s="28" t="s">
        <v>654</v>
      </c>
      <c r="F10" s="28" t="s">
        <v>601</v>
      </c>
      <c r="G10" s="65"/>
      <c r="H10" s="65"/>
    </row>
    <row r="11" spans="1:8" s="38" customFormat="1" ht="9" customHeight="1" x14ac:dyDescent="0.2">
      <c r="A11" s="496" t="s">
        <v>608</v>
      </c>
      <c r="B11" s="496" t="s">
        <v>608</v>
      </c>
      <c r="C11" s="28" t="s">
        <v>662</v>
      </c>
      <c r="D11" s="70"/>
      <c r="E11" s="28" t="s">
        <v>658</v>
      </c>
      <c r="F11" s="70" t="s">
        <v>663</v>
      </c>
      <c r="G11" s="65"/>
      <c r="H11" s="65"/>
    </row>
    <row r="12" spans="1:8" s="38" customFormat="1" ht="9.75" customHeight="1" x14ac:dyDescent="0.2">
      <c r="A12" s="496" t="s">
        <v>609</v>
      </c>
      <c r="B12" s="496" t="s">
        <v>609</v>
      </c>
      <c r="C12" s="28" t="s">
        <v>209</v>
      </c>
      <c r="D12" s="94">
        <v>550</v>
      </c>
      <c r="E12" s="28" t="s">
        <v>601</v>
      </c>
      <c r="F12" s="70"/>
      <c r="G12" s="65"/>
      <c r="H12" s="65"/>
    </row>
    <row r="13" spans="1:8" s="38" customFormat="1" ht="10.5" customHeight="1" x14ac:dyDescent="0.25">
      <c r="A13" s="496"/>
      <c r="B13" s="496"/>
      <c r="C13" s="57" t="s">
        <v>664</v>
      </c>
      <c r="D13" s="356">
        <f>SUM(D5:D12)</f>
        <v>92498</v>
      </c>
      <c r="E13" s="356">
        <f>SUM(E5:E12)</f>
        <v>0</v>
      </c>
      <c r="F13" s="356">
        <f>SUM(F5:F12)</f>
        <v>0</v>
      </c>
      <c r="G13" s="243"/>
      <c r="H13" s="65">
        <f>SUM(H4:H12)</f>
        <v>0</v>
      </c>
    </row>
    <row r="14" spans="1:8" s="38" customFormat="1" ht="3.75" customHeight="1" x14ac:dyDescent="0.25">
      <c r="A14" s="496"/>
      <c r="B14" s="496"/>
      <c r="C14" s="69"/>
      <c r="D14" s="69"/>
      <c r="E14" s="69"/>
      <c r="F14" s="69"/>
      <c r="G14" s="65"/>
      <c r="H14" s="65"/>
    </row>
    <row r="15" spans="1:8" s="38" customFormat="1" ht="12.75" customHeight="1" x14ac:dyDescent="0.25">
      <c r="A15" s="496" t="s">
        <v>610</v>
      </c>
      <c r="B15" s="496" t="s">
        <v>610</v>
      </c>
      <c r="C15" s="28" t="s">
        <v>211</v>
      </c>
      <c r="D15" s="79">
        <v>72889</v>
      </c>
      <c r="E15" s="317">
        <v>48629</v>
      </c>
      <c r="F15" s="125">
        <v>57039</v>
      </c>
      <c r="G15" s="65">
        <v>73605</v>
      </c>
      <c r="H15" s="65">
        <v>61000</v>
      </c>
    </row>
    <row r="16" spans="1:8" s="38" customFormat="1" ht="10.5" customHeight="1" x14ac:dyDescent="0.2">
      <c r="A16" s="496" t="s">
        <v>611</v>
      </c>
      <c r="B16" s="496" t="s">
        <v>611</v>
      </c>
      <c r="C16" s="28" t="s">
        <v>213</v>
      </c>
      <c r="D16" s="79">
        <v>10023</v>
      </c>
      <c r="E16" s="79">
        <v>1543</v>
      </c>
      <c r="F16" s="125">
        <v>2156</v>
      </c>
      <c r="G16" s="65">
        <v>5250</v>
      </c>
      <c r="H16" s="65">
        <v>10000</v>
      </c>
    </row>
    <row r="17" spans="1:8" s="38" customFormat="1" ht="13.5" customHeight="1" x14ac:dyDescent="0.2">
      <c r="A17" s="496" t="s">
        <v>612</v>
      </c>
      <c r="B17" s="496" t="s">
        <v>612</v>
      </c>
      <c r="C17" s="28" t="s">
        <v>665</v>
      </c>
      <c r="D17" s="79">
        <v>90609</v>
      </c>
      <c r="E17" s="79">
        <v>76824</v>
      </c>
      <c r="F17" s="125">
        <v>94970</v>
      </c>
      <c r="G17" s="65">
        <v>100000</v>
      </c>
      <c r="H17" s="522">
        <v>100000</v>
      </c>
    </row>
    <row r="18" spans="1:8" s="38" customFormat="1" ht="14.25" customHeight="1" x14ac:dyDescent="0.2">
      <c r="A18" s="496" t="s">
        <v>613</v>
      </c>
      <c r="B18" s="496" t="s">
        <v>613</v>
      </c>
      <c r="C18" s="28" t="s">
        <v>666</v>
      </c>
      <c r="D18" s="28">
        <v>76</v>
      </c>
      <c r="E18" s="78">
        <v>0</v>
      </c>
      <c r="F18" s="78">
        <v>1</v>
      </c>
      <c r="G18" s="65"/>
      <c r="H18" s="65"/>
    </row>
    <row r="19" spans="1:8" s="38" customFormat="1" ht="12" customHeight="1" x14ac:dyDescent="0.25">
      <c r="A19" s="496"/>
      <c r="B19" s="496"/>
      <c r="C19" s="28" t="s">
        <v>667</v>
      </c>
      <c r="D19" s="351">
        <f>SUM(D15:D18)</f>
        <v>173597</v>
      </c>
      <c r="E19" s="351">
        <f>SUM(E15:E18)</f>
        <v>126996</v>
      </c>
      <c r="F19" s="352">
        <f>SUM(F15:F18)</f>
        <v>154166</v>
      </c>
      <c r="G19" s="354">
        <f>SUM(G15:G18)</f>
        <v>178855</v>
      </c>
      <c r="H19" s="243">
        <f>SUM(H15:H18)</f>
        <v>171000</v>
      </c>
    </row>
    <row r="20" spans="1:8" s="38" customFormat="1" ht="12.75" customHeight="1" x14ac:dyDescent="0.2">
      <c r="A20" s="496" t="s">
        <v>614</v>
      </c>
      <c r="B20" s="496" t="s">
        <v>614</v>
      </c>
      <c r="C20" s="28" t="s">
        <v>668</v>
      </c>
      <c r="D20" s="125">
        <v>11152</v>
      </c>
      <c r="E20" s="125">
        <v>9199</v>
      </c>
      <c r="F20" s="79">
        <v>11830</v>
      </c>
      <c r="G20" s="65">
        <v>12600</v>
      </c>
      <c r="H20" s="65">
        <v>13600</v>
      </c>
    </row>
    <row r="21" spans="1:8" s="38" customFormat="1" ht="11.25" customHeight="1" x14ac:dyDescent="0.2">
      <c r="A21" s="496" t="s">
        <v>615</v>
      </c>
      <c r="B21" s="496" t="s">
        <v>615</v>
      </c>
      <c r="C21" s="28" t="s">
        <v>669</v>
      </c>
      <c r="D21" s="125">
        <v>2608</v>
      </c>
      <c r="E21" s="126">
        <v>2151</v>
      </c>
      <c r="F21" s="79">
        <v>2767</v>
      </c>
      <c r="G21" s="65">
        <v>3000</v>
      </c>
      <c r="H21" s="522">
        <v>3000</v>
      </c>
    </row>
    <row r="22" spans="1:8" s="38" customFormat="1" ht="11.25" customHeight="1" x14ac:dyDescent="0.2">
      <c r="A22" s="496" t="s">
        <v>616</v>
      </c>
      <c r="B22" s="496" t="s">
        <v>616</v>
      </c>
      <c r="C22" s="28" t="s">
        <v>670</v>
      </c>
      <c r="D22" s="78">
        <v>364</v>
      </c>
      <c r="E22" s="127">
        <v>4168</v>
      </c>
      <c r="F22" s="78">
        <v>4330</v>
      </c>
      <c r="G22" s="65">
        <v>500</v>
      </c>
      <c r="H22" s="65">
        <v>4700</v>
      </c>
    </row>
    <row r="23" spans="1:8" s="38" customFormat="1" ht="12.75" customHeight="1" x14ac:dyDescent="0.2">
      <c r="A23" s="496" t="s">
        <v>617</v>
      </c>
      <c r="B23" s="496" t="s">
        <v>617</v>
      </c>
      <c r="C23" s="28" t="s">
        <v>671</v>
      </c>
      <c r="D23" s="28">
        <v>0</v>
      </c>
      <c r="E23" s="28"/>
      <c r="F23" s="28">
        <v>0</v>
      </c>
      <c r="G23" s="65"/>
      <c r="H23" s="65"/>
    </row>
    <row r="24" spans="1:8" s="38" customFormat="1" ht="12" customHeight="1" x14ac:dyDescent="0.2">
      <c r="A24" s="496" t="s">
        <v>618</v>
      </c>
      <c r="B24" s="496" t="s">
        <v>618</v>
      </c>
      <c r="C24" s="28" t="s">
        <v>672</v>
      </c>
      <c r="D24" s="125">
        <v>8527</v>
      </c>
      <c r="E24" s="125">
        <v>7570</v>
      </c>
      <c r="F24" s="125">
        <v>9084</v>
      </c>
      <c r="G24" s="65">
        <v>10000</v>
      </c>
      <c r="H24" s="65">
        <v>10000</v>
      </c>
    </row>
    <row r="25" spans="1:8" s="38" customFormat="1" ht="12" customHeight="1" x14ac:dyDescent="0.2">
      <c r="A25" s="496" t="s">
        <v>619</v>
      </c>
      <c r="B25" s="496" t="s">
        <v>619</v>
      </c>
      <c r="C25" s="28" t="s">
        <v>673</v>
      </c>
      <c r="D25" s="79">
        <v>2577</v>
      </c>
      <c r="E25" s="79">
        <v>7370</v>
      </c>
      <c r="F25" s="125">
        <v>7370</v>
      </c>
      <c r="G25" s="65">
        <v>3000</v>
      </c>
      <c r="H25" s="65">
        <v>8100</v>
      </c>
    </row>
    <row r="26" spans="1:8" s="38" customFormat="1" ht="13.5" customHeight="1" x14ac:dyDescent="0.2">
      <c r="A26" s="501" t="s">
        <v>620</v>
      </c>
      <c r="B26" s="501" t="s">
        <v>620</v>
      </c>
      <c r="C26" s="28" t="s">
        <v>674</v>
      </c>
      <c r="D26" s="404">
        <v>4901</v>
      </c>
      <c r="E26" s="125">
        <v>3317</v>
      </c>
      <c r="F26" s="125">
        <v>4165</v>
      </c>
      <c r="G26" s="65">
        <v>4900</v>
      </c>
      <c r="H26" s="65">
        <v>4900</v>
      </c>
    </row>
    <row r="27" spans="1:8" s="38" customFormat="1" ht="12.75" customHeight="1" x14ac:dyDescent="0.2">
      <c r="A27" s="496" t="s">
        <v>621</v>
      </c>
      <c r="B27" s="496" t="s">
        <v>621</v>
      </c>
      <c r="C27" s="28" t="s">
        <v>675</v>
      </c>
      <c r="D27" s="28" t="s">
        <v>655</v>
      </c>
      <c r="E27" s="28">
        <v>0</v>
      </c>
      <c r="F27" s="28">
        <v>0</v>
      </c>
      <c r="G27" s="65"/>
      <c r="H27" s="65"/>
    </row>
    <row r="28" spans="1:8" s="38" customFormat="1" ht="12.75" customHeight="1" x14ac:dyDescent="0.2">
      <c r="A28" s="496" t="s">
        <v>622</v>
      </c>
      <c r="B28" s="496" t="s">
        <v>622</v>
      </c>
      <c r="C28" s="28" t="s">
        <v>676</v>
      </c>
      <c r="D28" s="28" t="s">
        <v>601</v>
      </c>
      <c r="E28" s="175">
        <v>0</v>
      </c>
      <c r="F28" s="28">
        <v>0</v>
      </c>
      <c r="G28" s="65"/>
      <c r="H28" s="65"/>
    </row>
    <row r="29" spans="1:8" s="38" customFormat="1" ht="11.25" customHeight="1" x14ac:dyDescent="0.2">
      <c r="A29" s="496" t="s">
        <v>623</v>
      </c>
      <c r="B29" s="496" t="s">
        <v>623</v>
      </c>
      <c r="C29" s="28" t="s">
        <v>677</v>
      </c>
      <c r="D29" s="28">
        <v>360</v>
      </c>
      <c r="E29" s="28">
        <v>0</v>
      </c>
      <c r="F29" s="28">
        <v>360</v>
      </c>
      <c r="G29" s="65">
        <v>500</v>
      </c>
      <c r="H29" s="65">
        <v>1000</v>
      </c>
    </row>
    <row r="30" spans="1:8" s="38" customFormat="1" ht="11.25" customHeight="1" x14ac:dyDescent="0.2">
      <c r="A30" s="496" t="s">
        <v>624</v>
      </c>
      <c r="B30" s="496" t="s">
        <v>624</v>
      </c>
      <c r="C30" s="28" t="s">
        <v>678</v>
      </c>
      <c r="D30" s="70">
        <v>505</v>
      </c>
      <c r="E30" s="71">
        <v>0</v>
      </c>
      <c r="F30" s="28">
        <v>505</v>
      </c>
      <c r="G30" s="65">
        <v>500</v>
      </c>
      <c r="H30" s="65">
        <v>1000</v>
      </c>
    </row>
    <row r="31" spans="1:8" s="38" customFormat="1" ht="11.25" customHeight="1" x14ac:dyDescent="0.2">
      <c r="A31" s="496" t="s">
        <v>625</v>
      </c>
      <c r="B31" s="496" t="s">
        <v>625</v>
      </c>
      <c r="C31" s="28" t="s">
        <v>226</v>
      </c>
      <c r="D31" s="71">
        <v>258</v>
      </c>
      <c r="E31" s="236">
        <v>0</v>
      </c>
      <c r="F31" s="168">
        <v>578</v>
      </c>
      <c r="G31" s="65">
        <v>100</v>
      </c>
      <c r="H31" s="65">
        <v>1000</v>
      </c>
    </row>
    <row r="32" spans="1:8" s="38" customFormat="1" ht="12.75" customHeight="1" x14ac:dyDescent="0.2">
      <c r="A32" s="496"/>
      <c r="B32" s="496"/>
      <c r="C32" s="28" t="s">
        <v>679</v>
      </c>
      <c r="D32" s="125">
        <f>SUM(D20:D31)</f>
        <v>31252</v>
      </c>
      <c r="E32" s="125">
        <f>SUM(E20:E31)</f>
        <v>33775</v>
      </c>
      <c r="F32" s="126">
        <v>27258</v>
      </c>
      <c r="G32" s="65">
        <f>SUM(G20:G31)</f>
        <v>35100</v>
      </c>
      <c r="H32" s="65">
        <f>SUM(H20:H31)</f>
        <v>47300</v>
      </c>
    </row>
    <row r="33" spans="1:8" s="38" customFormat="1" ht="13.5" customHeight="1" x14ac:dyDescent="0.25">
      <c r="A33" s="496"/>
      <c r="B33" s="496"/>
      <c r="C33" s="28" t="s">
        <v>680</v>
      </c>
      <c r="D33" s="355">
        <f>SUM(D19,D32)</f>
        <v>204849</v>
      </c>
      <c r="E33" s="355">
        <f>SUM(E19,E32)</f>
        <v>160771</v>
      </c>
      <c r="F33" s="355">
        <f>SUM(F19,F32)</f>
        <v>181424</v>
      </c>
      <c r="G33" s="243">
        <f>SUM(G19,G32)</f>
        <v>213955</v>
      </c>
      <c r="H33" s="243">
        <f>SUM(H19,H32)</f>
        <v>218300</v>
      </c>
    </row>
    <row r="34" spans="1:8" s="38" customFormat="1" ht="2.25" customHeight="1" x14ac:dyDescent="0.25">
      <c r="A34" s="496"/>
      <c r="B34" s="496"/>
      <c r="C34" s="69"/>
      <c r="D34" s="69"/>
      <c r="E34" s="69"/>
      <c r="F34" s="69"/>
      <c r="G34" s="65"/>
      <c r="H34" s="65"/>
    </row>
    <row r="35" spans="1:8" s="38" customFormat="1" ht="9" customHeight="1" x14ac:dyDescent="0.2">
      <c r="A35" s="496" t="s">
        <v>626</v>
      </c>
      <c r="B35" s="496" t="s">
        <v>626</v>
      </c>
      <c r="C35" s="277" t="s">
        <v>17</v>
      </c>
      <c r="D35" s="70" t="s">
        <v>681</v>
      </c>
      <c r="E35" s="28" t="s">
        <v>654</v>
      </c>
      <c r="F35" s="28" t="s">
        <v>652</v>
      </c>
      <c r="G35" s="65"/>
      <c r="H35" s="65"/>
    </row>
    <row r="36" spans="1:8" s="38" customFormat="1" ht="9" customHeight="1" x14ac:dyDescent="0.2">
      <c r="A36" s="496" t="s">
        <v>627</v>
      </c>
      <c r="B36" s="496" t="s">
        <v>627</v>
      </c>
      <c r="C36" s="28" t="s">
        <v>682</v>
      </c>
      <c r="D36" s="71"/>
      <c r="E36" s="28" t="s">
        <v>654</v>
      </c>
      <c r="F36" s="71"/>
      <c r="G36" s="65"/>
      <c r="H36" s="65"/>
    </row>
    <row r="37" spans="1:8" s="38" customFormat="1" ht="12.75" customHeight="1" x14ac:dyDescent="0.2">
      <c r="A37" s="496" t="s">
        <v>628</v>
      </c>
      <c r="B37" s="496" t="s">
        <v>628</v>
      </c>
      <c r="C37" s="28" t="s">
        <v>232</v>
      </c>
      <c r="D37" s="125">
        <v>22809</v>
      </c>
      <c r="E37" s="126">
        <v>18327</v>
      </c>
      <c r="F37" s="125">
        <v>21600</v>
      </c>
      <c r="G37" s="65">
        <v>21000</v>
      </c>
      <c r="H37" s="65">
        <v>21000</v>
      </c>
    </row>
    <row r="38" spans="1:8" s="38" customFormat="1" ht="15" customHeight="1" x14ac:dyDescent="0.2">
      <c r="A38" s="496" t="s">
        <v>629</v>
      </c>
      <c r="B38" s="496" t="s">
        <v>629</v>
      </c>
      <c r="C38" s="28" t="s">
        <v>683</v>
      </c>
      <c r="D38" s="127">
        <v>730</v>
      </c>
      <c r="E38" s="127">
        <v>0</v>
      </c>
      <c r="F38" s="56">
        <v>635</v>
      </c>
      <c r="G38" s="65">
        <v>700</v>
      </c>
      <c r="H38" s="65">
        <v>700</v>
      </c>
    </row>
    <row r="39" spans="1:8" s="38" customFormat="1" ht="12.75" customHeight="1" x14ac:dyDescent="0.2">
      <c r="A39" s="496" t="s">
        <v>630</v>
      </c>
      <c r="B39" s="496" t="s">
        <v>630</v>
      </c>
      <c r="C39" s="28" t="s">
        <v>684</v>
      </c>
      <c r="D39" s="127">
        <v>285</v>
      </c>
      <c r="E39" s="71">
        <v>0</v>
      </c>
      <c r="F39" s="71"/>
      <c r="G39" s="65"/>
      <c r="H39" s="65"/>
    </row>
    <row r="40" spans="1:8" s="38" customFormat="1" ht="12.75" customHeight="1" x14ac:dyDescent="0.2">
      <c r="A40" s="496" t="s">
        <v>631</v>
      </c>
      <c r="B40" s="496" t="s">
        <v>631</v>
      </c>
      <c r="C40" s="28" t="s">
        <v>238</v>
      </c>
      <c r="D40" s="78">
        <v>13709</v>
      </c>
      <c r="E40" s="127">
        <v>1712</v>
      </c>
      <c r="F40" s="125">
        <v>2980</v>
      </c>
      <c r="G40" s="65">
        <v>3250</v>
      </c>
      <c r="H40" s="65">
        <v>5500</v>
      </c>
    </row>
    <row r="41" spans="1:8" s="38" customFormat="1" ht="12" customHeight="1" x14ac:dyDescent="0.2">
      <c r="A41" s="496" t="s">
        <v>632</v>
      </c>
      <c r="B41" s="496" t="s">
        <v>632</v>
      </c>
      <c r="C41" s="28" t="s">
        <v>685</v>
      </c>
      <c r="D41" s="79">
        <v>42907</v>
      </c>
      <c r="E41" s="125">
        <v>40265</v>
      </c>
      <c r="F41" s="79">
        <v>42136</v>
      </c>
      <c r="G41" s="65">
        <v>44000</v>
      </c>
      <c r="H41" s="65">
        <v>50000</v>
      </c>
    </row>
    <row r="42" spans="1:8" s="38" customFormat="1" ht="12" customHeight="1" x14ac:dyDescent="0.2">
      <c r="A42" s="496" t="s">
        <v>633</v>
      </c>
      <c r="B42" s="496" t="s">
        <v>633</v>
      </c>
      <c r="C42" s="28" t="s">
        <v>686</v>
      </c>
      <c r="D42" s="125">
        <v>17513</v>
      </c>
      <c r="E42" s="126">
        <v>13777</v>
      </c>
      <c r="F42" s="56">
        <v>14502</v>
      </c>
      <c r="G42" s="65">
        <v>15000</v>
      </c>
      <c r="H42" s="65">
        <v>16000</v>
      </c>
    </row>
    <row r="43" spans="1:8" s="38" customFormat="1" ht="9" customHeight="1" x14ac:dyDescent="0.2">
      <c r="A43" s="496" t="s">
        <v>634</v>
      </c>
      <c r="B43" s="496" t="s">
        <v>634</v>
      </c>
      <c r="C43" s="28" t="s">
        <v>687</v>
      </c>
      <c r="D43" s="78">
        <v>78</v>
      </c>
      <c r="E43" s="28">
        <v>22</v>
      </c>
      <c r="F43" s="28">
        <v>100</v>
      </c>
      <c r="G43" s="65">
        <v>400</v>
      </c>
      <c r="H43" s="65">
        <v>400</v>
      </c>
    </row>
    <row r="44" spans="1:8" s="38" customFormat="1" ht="11.25" customHeight="1" x14ac:dyDescent="0.2">
      <c r="A44" s="496" t="s">
        <v>635</v>
      </c>
      <c r="B44" s="496" t="s">
        <v>635</v>
      </c>
      <c r="C44" s="28" t="s">
        <v>689</v>
      </c>
      <c r="D44" s="78">
        <v>0</v>
      </c>
      <c r="E44" s="168">
        <v>0</v>
      </c>
      <c r="F44" s="175">
        <v>71.45</v>
      </c>
      <c r="G44" s="65">
        <v>187</v>
      </c>
      <c r="H44" s="65">
        <v>200</v>
      </c>
    </row>
    <row r="45" spans="1:8" s="38" customFormat="1" ht="12" customHeight="1" x14ac:dyDescent="0.2">
      <c r="A45" s="496" t="s">
        <v>636</v>
      </c>
      <c r="B45" s="496" t="s">
        <v>636</v>
      </c>
      <c r="C45" s="28" t="s">
        <v>690</v>
      </c>
      <c r="D45" s="125">
        <v>15398</v>
      </c>
      <c r="E45" s="125">
        <v>15605</v>
      </c>
      <c r="F45" s="56">
        <v>15604</v>
      </c>
      <c r="G45" s="65">
        <v>10000</v>
      </c>
      <c r="H45" s="65">
        <v>15000</v>
      </c>
    </row>
    <row r="46" spans="1:8" s="38" customFormat="1" ht="12" customHeight="1" x14ac:dyDescent="0.2">
      <c r="A46" s="496" t="s">
        <v>637</v>
      </c>
      <c r="B46" s="496" t="s">
        <v>637</v>
      </c>
      <c r="C46" s="28" t="s">
        <v>691</v>
      </c>
      <c r="D46" s="125">
        <v>8500</v>
      </c>
      <c r="E46" s="168">
        <v>3900</v>
      </c>
      <c r="F46" s="71">
        <v>3900</v>
      </c>
      <c r="G46" s="65">
        <v>4600</v>
      </c>
      <c r="H46" s="522">
        <v>6000</v>
      </c>
    </row>
    <row r="47" spans="1:8" s="38" customFormat="1" ht="9" customHeight="1" x14ac:dyDescent="0.2">
      <c r="A47" s="496" t="s">
        <v>638</v>
      </c>
      <c r="B47" s="496" t="s">
        <v>638</v>
      </c>
      <c r="C47" s="28" t="s">
        <v>692</v>
      </c>
      <c r="D47" s="78">
        <v>3417</v>
      </c>
      <c r="E47" s="127">
        <v>3322</v>
      </c>
      <c r="F47" s="78">
        <v>4280</v>
      </c>
      <c r="G47" s="65">
        <v>4400</v>
      </c>
      <c r="H47" s="65">
        <v>4500</v>
      </c>
    </row>
    <row r="48" spans="1:8" s="38" customFormat="1" ht="11.25" customHeight="1" x14ac:dyDescent="0.25">
      <c r="A48" s="502" t="s">
        <v>639</v>
      </c>
      <c r="B48" s="502" t="s">
        <v>639</v>
      </c>
      <c r="C48" s="28" t="s">
        <v>916</v>
      </c>
      <c r="D48" s="125">
        <v>3417</v>
      </c>
      <c r="E48" s="78">
        <v>2018</v>
      </c>
      <c r="F48" s="125">
        <v>3272</v>
      </c>
      <c r="G48" s="65">
        <v>4000</v>
      </c>
      <c r="H48" s="65">
        <v>4300</v>
      </c>
    </row>
    <row r="49" spans="1:9" s="38" customFormat="1" ht="12" customHeight="1" x14ac:dyDescent="0.25">
      <c r="A49" s="491" t="s">
        <v>640</v>
      </c>
      <c r="B49" s="491" t="s">
        <v>640</v>
      </c>
      <c r="C49" s="28" t="s">
        <v>917</v>
      </c>
      <c r="D49" s="125">
        <v>807</v>
      </c>
      <c r="E49" s="78">
        <v>603</v>
      </c>
      <c r="F49" s="237">
        <v>830</v>
      </c>
      <c r="G49" s="65">
        <v>1000</v>
      </c>
      <c r="H49" s="65">
        <v>1800</v>
      </c>
    </row>
    <row r="50" spans="1:9" s="38" customFormat="1" ht="11.25" customHeight="1" x14ac:dyDescent="0.2">
      <c r="A50" s="513" t="s">
        <v>641</v>
      </c>
      <c r="B50" s="513"/>
      <c r="C50" s="83" t="s">
        <v>26</v>
      </c>
      <c r="D50" s="71">
        <v>1895</v>
      </c>
      <c r="E50" s="168">
        <v>1519</v>
      </c>
      <c r="F50" s="71">
        <v>2135</v>
      </c>
      <c r="G50" s="65">
        <v>2000</v>
      </c>
      <c r="H50" s="65">
        <v>2300</v>
      </c>
    </row>
    <row r="51" spans="1:9" s="38" customFormat="1" ht="9" customHeight="1" x14ac:dyDescent="0.2">
      <c r="A51" s="513" t="s">
        <v>642</v>
      </c>
      <c r="B51" s="513"/>
      <c r="C51" s="234" t="s">
        <v>918</v>
      </c>
      <c r="D51" s="234">
        <v>992</v>
      </c>
      <c r="E51" s="65">
        <v>765</v>
      </c>
      <c r="F51" s="234">
        <v>1020</v>
      </c>
      <c r="G51" s="65">
        <v>1300</v>
      </c>
      <c r="H51" s="65">
        <v>1000</v>
      </c>
    </row>
    <row r="52" spans="1:9" s="38" customFormat="1" ht="10.5" customHeight="1" x14ac:dyDescent="0.2">
      <c r="A52" s="513" t="s">
        <v>919</v>
      </c>
      <c r="B52" s="513"/>
      <c r="C52" s="38" t="s">
        <v>995</v>
      </c>
      <c r="D52" s="252" t="s">
        <v>655</v>
      </c>
      <c r="E52" s="253"/>
      <c r="F52" s="253"/>
      <c r="G52" s="65">
        <v>20000</v>
      </c>
      <c r="H52" s="65"/>
    </row>
    <row r="53" spans="1:9" s="38" customFormat="1" ht="12.75" customHeight="1" x14ac:dyDescent="0.25">
      <c r="A53" s="513"/>
      <c r="B53" s="513"/>
      <c r="C53" s="70" t="s">
        <v>693</v>
      </c>
      <c r="D53" s="356">
        <f>SUM(D35:D52)</f>
        <v>132457</v>
      </c>
      <c r="E53" s="356">
        <f>SUM(E35:E52)</f>
        <v>101835</v>
      </c>
      <c r="F53" s="356">
        <f>SUM(F35:F52)</f>
        <v>113065.45</v>
      </c>
      <c r="G53" s="243">
        <f>SUM(G35:G52)</f>
        <v>131837</v>
      </c>
      <c r="H53" s="243">
        <f>SUM(H35:H52)</f>
        <v>128700</v>
      </c>
    </row>
    <row r="54" spans="1:9" s="38" customFormat="1" ht="12" customHeight="1" x14ac:dyDescent="0.2">
      <c r="A54" s="513"/>
      <c r="B54" s="513"/>
      <c r="C54" s="28" t="s">
        <v>694</v>
      </c>
      <c r="D54" s="28" t="s">
        <v>655</v>
      </c>
      <c r="E54" s="125"/>
      <c r="F54" s="125"/>
      <c r="G54" s="65"/>
      <c r="H54" s="65"/>
    </row>
    <row r="55" spans="1:9" s="38" customFormat="1" ht="15" customHeight="1" x14ac:dyDescent="0.25">
      <c r="A55" s="513" t="s">
        <v>643</v>
      </c>
      <c r="B55" s="513"/>
      <c r="C55" s="28" t="s">
        <v>695</v>
      </c>
      <c r="D55" s="28" t="s">
        <v>654</v>
      </c>
      <c r="E55" s="28" t="s">
        <v>601</v>
      </c>
      <c r="F55" s="71"/>
      <c r="G55" s="65"/>
      <c r="H55" s="525">
        <v>35000</v>
      </c>
      <c r="I55" s="38" t="s">
        <v>1047</v>
      </c>
    </row>
    <row r="56" spans="1:9" s="38" customFormat="1" ht="15" customHeight="1" x14ac:dyDescent="0.2">
      <c r="A56" s="513" t="s">
        <v>644</v>
      </c>
      <c r="B56" s="513"/>
      <c r="C56" s="28" t="s">
        <v>696</v>
      </c>
      <c r="D56" s="28"/>
      <c r="E56" s="28" t="s">
        <v>688</v>
      </c>
      <c r="F56" s="28" t="s">
        <v>651</v>
      </c>
      <c r="G56" s="65"/>
      <c r="H56" s="65"/>
    </row>
    <row r="57" spans="1:9" s="38" customFormat="1" ht="13.5" customHeight="1" x14ac:dyDescent="0.2">
      <c r="A57" s="513" t="s">
        <v>645</v>
      </c>
      <c r="B57" s="513"/>
      <c r="C57" s="28" t="s">
        <v>697</v>
      </c>
      <c r="D57" s="28" t="s">
        <v>698</v>
      </c>
      <c r="E57" s="96">
        <v>0</v>
      </c>
      <c r="F57" s="93">
        <v>2100</v>
      </c>
      <c r="G57" s="65"/>
      <c r="H57" s="65"/>
    </row>
    <row r="58" spans="1:9" s="38" customFormat="1" ht="12.75" customHeight="1" x14ac:dyDescent="0.25">
      <c r="A58" s="513" t="s">
        <v>998</v>
      </c>
      <c r="B58" s="513"/>
      <c r="C58" s="28" t="s">
        <v>699</v>
      </c>
      <c r="D58" s="69"/>
      <c r="E58" s="69">
        <v>0</v>
      </c>
      <c r="F58" s="69"/>
      <c r="G58" s="65"/>
      <c r="H58" s="243">
        <f>SUM(H54:H57)</f>
        <v>35000</v>
      </c>
    </row>
    <row r="59" spans="1:9" s="38" customFormat="1" ht="0.75" customHeight="1" x14ac:dyDescent="0.25">
      <c r="A59" s="513"/>
      <c r="B59" s="513"/>
      <c r="C59" s="69"/>
      <c r="D59" s="125"/>
      <c r="E59" s="126"/>
      <c r="F59" s="28" t="s">
        <v>658</v>
      </c>
      <c r="G59" s="65"/>
      <c r="H59" s="65"/>
    </row>
    <row r="60" spans="1:9" s="38" customFormat="1" ht="12" customHeight="1" x14ac:dyDescent="0.2">
      <c r="A60" s="513" t="s">
        <v>647</v>
      </c>
      <c r="B60" s="513"/>
      <c r="C60" s="28" t="s">
        <v>700</v>
      </c>
      <c r="D60" s="28" t="s">
        <v>651</v>
      </c>
      <c r="E60" s="28" t="s">
        <v>655</v>
      </c>
      <c r="F60" s="38">
        <v>50000</v>
      </c>
      <c r="G60" s="65"/>
      <c r="H60" s="65"/>
    </row>
    <row r="61" spans="1:9" s="38" customFormat="1" ht="12" customHeight="1" x14ac:dyDescent="0.25">
      <c r="A61" s="513" t="s">
        <v>646</v>
      </c>
      <c r="B61" s="513"/>
      <c r="C61" s="81" t="s">
        <v>926</v>
      </c>
      <c r="D61" s="69"/>
      <c r="E61" s="69"/>
      <c r="F61" s="69"/>
      <c r="G61" s="65"/>
      <c r="H61" s="65">
        <v>752</v>
      </c>
    </row>
    <row r="62" spans="1:9" s="38" customFormat="1" ht="16.5" customHeight="1" x14ac:dyDescent="0.25">
      <c r="C62" s="332" t="s">
        <v>701</v>
      </c>
      <c r="D62" s="391">
        <f>SUM(D60,D33,D53,D61)</f>
        <v>337306</v>
      </c>
      <c r="E62" s="391">
        <f>SUM(E60,E33,E53,E61)</f>
        <v>262606</v>
      </c>
      <c r="F62" s="391">
        <f>SUM(F60,F33,F53,F61)</f>
        <v>344489.45</v>
      </c>
      <c r="G62" s="359">
        <f>SUM(G60,G33,G53,G61)</f>
        <v>345792</v>
      </c>
      <c r="H62" s="243">
        <f>SUM(H33,H53,H58,H60,H61)</f>
        <v>382752</v>
      </c>
    </row>
    <row r="63" spans="1:9" s="38" customFormat="1" ht="9" customHeight="1" x14ac:dyDescent="0.2">
      <c r="A63" s="331"/>
      <c r="B63" s="331"/>
      <c r="C63" s="331"/>
      <c r="D63" s="331"/>
      <c r="E63" s="331"/>
      <c r="F63" s="331"/>
      <c r="G63" s="331"/>
      <c r="H63" s="331"/>
    </row>
    <row r="64" spans="1:9" s="38" customFormat="1" ht="9" customHeight="1" x14ac:dyDescent="0.2"/>
    <row r="65" spans="1:8" s="38" customFormat="1" ht="9" customHeight="1" x14ac:dyDescent="0.2"/>
    <row r="66" spans="1:8" ht="16.5" x14ac:dyDescent="0.25">
      <c r="A66" s="17" t="s">
        <v>6</v>
      </c>
      <c r="B66" s="17"/>
      <c r="C66" s="17"/>
      <c r="D66" s="2"/>
      <c r="E66" s="2"/>
      <c r="F66" s="2"/>
      <c r="G66" s="2"/>
      <c r="H66" s="2"/>
    </row>
    <row r="67" spans="1:8" ht="16.5" x14ac:dyDescent="0.25">
      <c r="A67" s="17" t="s">
        <v>915</v>
      </c>
      <c r="B67" s="17"/>
      <c r="C67" s="17"/>
      <c r="D67" s="2"/>
      <c r="E67" s="2"/>
      <c r="F67" s="2"/>
      <c r="G67" s="2"/>
      <c r="H67" s="2"/>
    </row>
    <row r="68" spans="1:8" ht="16.5" x14ac:dyDescent="0.25">
      <c r="A68" s="416" t="s">
        <v>1058</v>
      </c>
      <c r="B68" s="431"/>
      <c r="C68" s="431"/>
      <c r="D68" s="2"/>
      <c r="E68" s="2"/>
      <c r="F68" s="2"/>
      <c r="G68" s="2"/>
      <c r="H68" s="2"/>
    </row>
    <row r="69" spans="1:8" ht="63.75" x14ac:dyDescent="0.25">
      <c r="A69" s="511" t="s">
        <v>648</v>
      </c>
      <c r="B69" s="427"/>
      <c r="C69" s="427"/>
      <c r="D69" s="19" t="s">
        <v>1010</v>
      </c>
      <c r="E69" s="19" t="s">
        <v>1053</v>
      </c>
      <c r="F69" s="19" t="s">
        <v>1008</v>
      </c>
      <c r="G69" s="19" t="s">
        <v>1009</v>
      </c>
      <c r="H69" s="20" t="s">
        <v>1012</v>
      </c>
    </row>
    <row r="70" spans="1:8" ht="15.75" x14ac:dyDescent="0.3">
      <c r="A70" s="512"/>
      <c r="B70" s="512"/>
      <c r="C70" s="1" t="s">
        <v>1034</v>
      </c>
      <c r="D70" s="358">
        <v>440079</v>
      </c>
      <c r="E70" s="1">
        <v>439329</v>
      </c>
      <c r="F70" s="251">
        <v>482362</v>
      </c>
      <c r="G70" s="251">
        <v>342792</v>
      </c>
      <c r="H70" s="1">
        <v>382752</v>
      </c>
    </row>
    <row r="71" spans="1:8" x14ac:dyDescent="0.25">
      <c r="A71" s="1"/>
      <c r="B71" s="1"/>
      <c r="C71" t="s">
        <v>1035</v>
      </c>
      <c r="D71" s="1">
        <v>337306</v>
      </c>
      <c r="E71">
        <v>242326</v>
      </c>
      <c r="F71" s="1">
        <v>344489</v>
      </c>
      <c r="G71" s="1">
        <v>345792</v>
      </c>
      <c r="H71" s="1">
        <f>SUM(H62)</f>
        <v>382752</v>
      </c>
    </row>
    <row r="72" spans="1:8" x14ac:dyDescent="0.25">
      <c r="C72" s="1" t="s">
        <v>649</v>
      </c>
      <c r="D72" s="526">
        <f>SUM(D70-D71)</f>
        <v>102773</v>
      </c>
      <c r="E72" s="251">
        <f>SUM(E70-E71)</f>
        <v>197003</v>
      </c>
      <c r="F72" s="251">
        <f>SUM(F70-F71)</f>
        <v>137873</v>
      </c>
      <c r="G72" s="405">
        <f>SUM(G70-G71)</f>
        <v>-3000</v>
      </c>
      <c r="H72" s="1">
        <f>SUM(H70-H71)</f>
        <v>0</v>
      </c>
    </row>
  </sheetData>
  <mergeCells count="63">
    <mergeCell ref="A9:B9"/>
    <mergeCell ref="A4:C4"/>
    <mergeCell ref="A5:B5"/>
    <mergeCell ref="A6:B6"/>
    <mergeCell ref="A7:B7"/>
    <mergeCell ref="A8:B8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3:B33"/>
    <mergeCell ref="A54:B54"/>
    <mergeCell ref="A45:B45"/>
    <mergeCell ref="A42:B42"/>
    <mergeCell ref="A43:B43"/>
    <mergeCell ref="A44:B44"/>
    <mergeCell ref="A50:B50"/>
    <mergeCell ref="A51:B51"/>
    <mergeCell ref="A38:B38"/>
    <mergeCell ref="A52:B52"/>
    <mergeCell ref="A53:B53"/>
    <mergeCell ref="A39:B39"/>
    <mergeCell ref="A40:B40"/>
    <mergeCell ref="A41:B41"/>
    <mergeCell ref="A3:C3"/>
    <mergeCell ref="A68:C68"/>
    <mergeCell ref="A2:C2"/>
    <mergeCell ref="A69:C69"/>
    <mergeCell ref="A70:B70"/>
    <mergeCell ref="A59:B59"/>
    <mergeCell ref="A61:B61"/>
    <mergeCell ref="A60:B60"/>
    <mergeCell ref="A55:B55"/>
    <mergeCell ref="A56:B56"/>
    <mergeCell ref="A57:B57"/>
    <mergeCell ref="A58:B58"/>
    <mergeCell ref="A46:B46"/>
    <mergeCell ref="A47:B47"/>
    <mergeCell ref="A48:B48"/>
    <mergeCell ref="A49:B49"/>
  </mergeCells>
  <pageMargins left="1" right="0.5" top="0.25" bottom="0.25" header="0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9F03D-2B55-47C1-9D97-FBBC25367617}">
  <dimension ref="A1:F26"/>
  <sheetViews>
    <sheetView tabSelected="1" topLeftCell="A12" zoomScale="166" zoomScaleNormal="166" workbookViewId="0">
      <selection activeCell="D9" sqref="D9"/>
    </sheetView>
  </sheetViews>
  <sheetFormatPr defaultRowHeight="15" x14ac:dyDescent="0.25"/>
  <cols>
    <col min="1" max="1" width="13.5703125" customWidth="1"/>
    <col min="2" max="2" width="23.5703125" customWidth="1"/>
    <col min="3" max="3" width="11.7109375" customWidth="1"/>
    <col min="4" max="4" width="11.140625" customWidth="1"/>
    <col min="5" max="5" width="10.5703125" customWidth="1"/>
    <col min="6" max="6" width="10.7109375" customWidth="1"/>
  </cols>
  <sheetData>
    <row r="1" spans="1:6" x14ac:dyDescent="0.25">
      <c r="A1" s="410" t="s">
        <v>945</v>
      </c>
      <c r="B1" s="410"/>
      <c r="C1" s="410"/>
      <c r="D1" s="410"/>
      <c r="E1" s="410"/>
      <c r="F1" s="410"/>
    </row>
    <row r="2" spans="1:6" x14ac:dyDescent="0.25">
      <c r="A2" s="410"/>
      <c r="B2" s="410"/>
      <c r="C2" s="410"/>
      <c r="D2" s="410"/>
      <c r="E2" s="410"/>
      <c r="F2" s="410"/>
    </row>
    <row r="3" spans="1:6" x14ac:dyDescent="0.25">
      <c r="A3" s="410"/>
      <c r="B3" s="410"/>
      <c r="C3" s="410"/>
      <c r="D3" s="410"/>
      <c r="E3" s="410"/>
      <c r="F3" s="410"/>
    </row>
    <row r="4" spans="1:6" x14ac:dyDescent="0.25">
      <c r="A4" s="410" t="s">
        <v>974</v>
      </c>
      <c r="B4" s="410"/>
      <c r="C4" s="410"/>
    </row>
    <row r="5" spans="1:6" x14ac:dyDescent="0.25">
      <c r="A5" s="410" t="s">
        <v>1000</v>
      </c>
      <c r="B5" s="410"/>
    </row>
    <row r="6" spans="1:6" x14ac:dyDescent="0.25">
      <c r="C6" s="291">
        <v>46022</v>
      </c>
      <c r="D6" s="293" t="s">
        <v>950</v>
      </c>
      <c r="E6" s="291"/>
      <c r="F6" s="293"/>
    </row>
    <row r="7" spans="1:6" x14ac:dyDescent="0.25">
      <c r="C7" s="292" t="s">
        <v>947</v>
      </c>
      <c r="D7" s="292" t="s">
        <v>951</v>
      </c>
      <c r="E7" s="292" t="s">
        <v>949</v>
      </c>
      <c r="F7" s="292" t="s">
        <v>948</v>
      </c>
    </row>
    <row r="8" spans="1:6" x14ac:dyDescent="0.25">
      <c r="A8" s="279"/>
      <c r="B8" s="279"/>
      <c r="C8" s="290">
        <v>2025</v>
      </c>
      <c r="D8" s="290">
        <v>2026</v>
      </c>
      <c r="E8" s="290">
        <v>2026</v>
      </c>
      <c r="F8" s="290">
        <v>2027</v>
      </c>
    </row>
    <row r="9" spans="1:6" x14ac:dyDescent="0.25">
      <c r="A9" s="1" t="s">
        <v>975</v>
      </c>
      <c r="B9" s="1" t="s">
        <v>742</v>
      </c>
      <c r="C9" s="1"/>
      <c r="D9" s="1">
        <v>164000</v>
      </c>
      <c r="E9" s="1">
        <v>211291</v>
      </c>
      <c r="F9" s="1"/>
    </row>
    <row r="10" spans="1:6" x14ac:dyDescent="0.25">
      <c r="A10" s="1" t="s">
        <v>976</v>
      </c>
      <c r="B10" s="1" t="s">
        <v>4</v>
      </c>
      <c r="C10" s="1"/>
      <c r="D10" s="1">
        <v>12</v>
      </c>
      <c r="E10" s="1">
        <v>16</v>
      </c>
      <c r="F10" s="303"/>
    </row>
    <row r="11" spans="1:6" ht="15.75" thickBot="1" x14ac:dyDescent="0.3">
      <c r="A11" s="1" t="s">
        <v>964</v>
      </c>
      <c r="B11" s="310" t="s">
        <v>971</v>
      </c>
      <c r="C11" s="304"/>
      <c r="D11" s="304"/>
      <c r="E11" s="337"/>
      <c r="F11" s="1"/>
    </row>
    <row r="12" spans="1:6" ht="15.75" thickBot="1" x14ac:dyDescent="0.3">
      <c r="A12" s="302"/>
      <c r="B12" s="311" t="s">
        <v>979</v>
      </c>
      <c r="C12" s="305"/>
      <c r="D12" s="305">
        <v>164000</v>
      </c>
      <c r="E12" s="1">
        <v>211291</v>
      </c>
      <c r="F12" s="1"/>
    </row>
    <row r="13" spans="1:6" x14ac:dyDescent="0.25">
      <c r="A13" s="1"/>
      <c r="B13" s="1"/>
      <c r="C13" s="1"/>
      <c r="D13" s="1"/>
      <c r="E13" s="336"/>
      <c r="F13" s="1"/>
    </row>
    <row r="14" spans="1:6" x14ac:dyDescent="0.25">
      <c r="A14" s="303"/>
      <c r="B14" s="303"/>
      <c r="C14" s="303"/>
      <c r="D14" s="303"/>
      <c r="E14" s="339"/>
      <c r="F14" s="1"/>
    </row>
    <row r="15" spans="1:6" x14ac:dyDescent="0.25">
      <c r="A15" s="303" t="s">
        <v>977</v>
      </c>
      <c r="B15" s="303" t="s">
        <v>980</v>
      </c>
      <c r="C15" s="303"/>
      <c r="D15" s="303">
        <v>0</v>
      </c>
      <c r="E15" s="339">
        <v>60000</v>
      </c>
      <c r="F15" s="1"/>
    </row>
    <row r="16" spans="1:6" x14ac:dyDescent="0.25">
      <c r="A16" s="1" t="s">
        <v>978</v>
      </c>
      <c r="B16" s="1" t="s">
        <v>981</v>
      </c>
      <c r="C16" s="1"/>
      <c r="D16" s="1"/>
      <c r="E16" s="336"/>
      <c r="F16" s="1"/>
    </row>
    <row r="17" spans="1:6" ht="15.75" thickBot="1" x14ac:dyDescent="0.3">
      <c r="A17" s="1" t="s">
        <v>983</v>
      </c>
      <c r="B17" s="1" t="s">
        <v>982</v>
      </c>
      <c r="C17" s="1"/>
      <c r="D17" s="1"/>
      <c r="E17" s="336"/>
      <c r="F17" s="1"/>
    </row>
    <row r="18" spans="1:6" ht="15.75" thickBot="1" x14ac:dyDescent="0.3">
      <c r="A18" s="304"/>
      <c r="B18" s="305" t="s">
        <v>96</v>
      </c>
      <c r="C18" s="305"/>
      <c r="D18" s="305">
        <v>0</v>
      </c>
      <c r="E18" s="338">
        <v>60000</v>
      </c>
      <c r="F18" s="1"/>
    </row>
    <row r="19" spans="1:6" x14ac:dyDescent="0.25">
      <c r="A19" s="294"/>
      <c r="B19" s="312"/>
      <c r="C19" s="303"/>
      <c r="D19" s="303"/>
      <c r="E19" s="339"/>
      <c r="F19" s="1"/>
    </row>
    <row r="20" spans="1:6" ht="15.75" thickBot="1" x14ac:dyDescent="0.3">
      <c r="A20" s="302" t="s">
        <v>984</v>
      </c>
      <c r="B20" s="309" t="s">
        <v>972</v>
      </c>
      <c r="C20" s="303"/>
      <c r="D20" s="303"/>
      <c r="E20" s="339"/>
      <c r="F20" s="1"/>
    </row>
    <row r="21" spans="1:6" ht="15.75" thickBot="1" x14ac:dyDescent="0.3">
      <c r="A21" s="314"/>
      <c r="B21" s="313" t="s">
        <v>100</v>
      </c>
      <c r="C21" s="305"/>
      <c r="D21" s="305">
        <v>0</v>
      </c>
      <c r="E21" s="338">
        <v>60000</v>
      </c>
      <c r="F21" s="1"/>
    </row>
    <row r="22" spans="1:6" ht="15.75" thickBot="1" x14ac:dyDescent="0.3">
      <c r="B22" s="315" t="s">
        <v>966</v>
      </c>
      <c r="C22" s="302"/>
      <c r="D22" s="302"/>
      <c r="E22" s="248"/>
      <c r="F22" s="1"/>
    </row>
    <row r="23" spans="1:6" ht="15.75" thickBot="1" x14ac:dyDescent="0.3">
      <c r="B23" s="316" t="s">
        <v>965</v>
      </c>
      <c r="C23" s="306"/>
      <c r="D23" s="305">
        <f>SUM(D12-D21)</f>
        <v>164000</v>
      </c>
      <c r="E23" s="1">
        <f>SUM(E12-F18)</f>
        <v>211291</v>
      </c>
      <c r="F23" s="1"/>
    </row>
    <row r="24" spans="1:6" x14ac:dyDescent="0.25">
      <c r="A24" s="410" t="s">
        <v>967</v>
      </c>
      <c r="B24" s="411"/>
      <c r="C24" s="295"/>
      <c r="D24" s="296"/>
      <c r="E24">
        <v>102098</v>
      </c>
      <c r="F24" s="1"/>
    </row>
    <row r="25" spans="1:6" x14ac:dyDescent="0.25">
      <c r="C25" s="297"/>
      <c r="F25" s="298"/>
    </row>
    <row r="26" spans="1:6" ht="15.75" thickBot="1" x14ac:dyDescent="0.3">
      <c r="A26" s="410"/>
      <c r="B26" s="411"/>
      <c r="C26" s="299"/>
      <c r="D26" s="300"/>
      <c r="E26" s="300"/>
      <c r="F26" s="301"/>
    </row>
  </sheetData>
  <mergeCells count="5">
    <mergeCell ref="A1:F3"/>
    <mergeCell ref="A4:C4"/>
    <mergeCell ref="A5:B5"/>
    <mergeCell ref="A24:B24"/>
    <mergeCell ref="A26:B2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808A-3F14-4F78-95CF-AFF2C6E77882}">
  <dimension ref="A1:F37"/>
  <sheetViews>
    <sheetView topLeftCell="A27" zoomScale="178" zoomScaleNormal="178" workbookViewId="0">
      <selection activeCell="D9" sqref="D9"/>
    </sheetView>
  </sheetViews>
  <sheetFormatPr defaultRowHeight="15" x14ac:dyDescent="0.25"/>
  <cols>
    <col min="1" max="1" width="18.140625" customWidth="1"/>
    <col min="2" max="2" width="18.7109375" customWidth="1"/>
    <col min="3" max="3" width="10.42578125" bestFit="1" customWidth="1"/>
    <col min="4" max="4" width="11" customWidth="1"/>
    <col min="5" max="5" width="10.42578125" bestFit="1" customWidth="1"/>
  </cols>
  <sheetData>
    <row r="1" spans="1:6" x14ac:dyDescent="0.25">
      <c r="A1" s="410" t="s">
        <v>945</v>
      </c>
      <c r="B1" s="410"/>
      <c r="C1" s="410"/>
      <c r="D1" s="410"/>
      <c r="E1" s="410"/>
      <c r="F1" s="410"/>
    </row>
    <row r="2" spans="1:6" x14ac:dyDescent="0.25">
      <c r="A2" s="410"/>
      <c r="B2" s="410"/>
      <c r="C2" s="410"/>
      <c r="D2" s="410"/>
      <c r="E2" s="410"/>
      <c r="F2" s="410"/>
    </row>
    <row r="3" spans="1:6" x14ac:dyDescent="0.25">
      <c r="A3" s="410"/>
      <c r="B3" s="410"/>
      <c r="C3" s="410"/>
      <c r="D3" s="410"/>
      <c r="E3" s="410"/>
      <c r="F3" s="410"/>
    </row>
    <row r="4" spans="1:6" x14ac:dyDescent="0.25">
      <c r="A4" s="410" t="s">
        <v>946</v>
      </c>
      <c r="B4" s="410"/>
      <c r="C4" s="410"/>
    </row>
    <row r="5" spans="1:6" x14ac:dyDescent="0.25">
      <c r="A5" s="410" t="s">
        <v>1052</v>
      </c>
      <c r="B5" s="410"/>
    </row>
    <row r="6" spans="1:6" x14ac:dyDescent="0.25">
      <c r="C6" s="291">
        <v>46022</v>
      </c>
      <c r="D6" s="293" t="s">
        <v>950</v>
      </c>
      <c r="E6" s="291"/>
      <c r="F6" s="293"/>
    </row>
    <row r="7" spans="1:6" x14ac:dyDescent="0.25">
      <c r="C7" s="292" t="s">
        <v>947</v>
      </c>
      <c r="D7" s="292" t="s">
        <v>951</v>
      </c>
      <c r="E7" s="292" t="s">
        <v>949</v>
      </c>
      <c r="F7" s="292" t="s">
        <v>948</v>
      </c>
    </row>
    <row r="8" spans="1:6" x14ac:dyDescent="0.25">
      <c r="A8" s="279"/>
      <c r="B8" s="279"/>
      <c r="C8" s="290">
        <v>2025</v>
      </c>
      <c r="D8" s="290">
        <v>2026</v>
      </c>
      <c r="E8" s="290">
        <v>2026</v>
      </c>
      <c r="F8" s="290">
        <v>2027</v>
      </c>
    </row>
    <row r="9" spans="1:6" x14ac:dyDescent="0.25">
      <c r="A9" s="1" t="s">
        <v>944</v>
      </c>
      <c r="B9" s="1" t="s">
        <v>742</v>
      </c>
      <c r="C9" s="1"/>
      <c r="D9" s="1"/>
      <c r="E9" s="336" cm="1">
        <f t="array" aca="1" ref="E9" ca="1">E9:E34</f>
        <v>0</v>
      </c>
      <c r="F9" s="1">
        <v>15000</v>
      </c>
    </row>
    <row r="10" spans="1:6" x14ac:dyDescent="0.25">
      <c r="A10" s="1" t="s">
        <v>952</v>
      </c>
      <c r="B10" s="1" t="s">
        <v>4</v>
      </c>
      <c r="C10" s="1"/>
      <c r="D10" s="1"/>
      <c r="E10" s="336"/>
      <c r="F10" s="1"/>
    </row>
    <row r="11" spans="1:6" x14ac:dyDescent="0.25">
      <c r="A11" s="1" t="s">
        <v>953</v>
      </c>
      <c r="B11" s="1" t="s">
        <v>10</v>
      </c>
      <c r="C11" s="1"/>
      <c r="D11" s="1"/>
      <c r="E11" s="336"/>
      <c r="F11" s="1"/>
    </row>
    <row r="12" spans="1:6" x14ac:dyDescent="0.25">
      <c r="A12" s="1" t="s">
        <v>954</v>
      </c>
      <c r="B12" s="287" t="s">
        <v>970</v>
      </c>
      <c r="C12" s="1"/>
      <c r="D12" s="1">
        <v>12000</v>
      </c>
      <c r="E12" s="336">
        <v>12000</v>
      </c>
      <c r="F12" s="1">
        <v>9000</v>
      </c>
    </row>
    <row r="13" spans="1:6" x14ac:dyDescent="0.25">
      <c r="A13" s="1" t="s">
        <v>955</v>
      </c>
      <c r="B13" s="1" t="s">
        <v>763</v>
      </c>
      <c r="C13" s="1"/>
      <c r="D13" s="1"/>
      <c r="E13" s="336"/>
      <c r="F13" s="1"/>
    </row>
    <row r="14" spans="1:6" ht="15.75" thickBot="1" x14ac:dyDescent="0.3">
      <c r="A14" s="1" t="s">
        <v>964</v>
      </c>
      <c r="B14" s="310" t="s">
        <v>971</v>
      </c>
      <c r="C14" s="304"/>
      <c r="D14" s="304"/>
      <c r="E14" s="337"/>
      <c r="F14" s="1"/>
    </row>
    <row r="15" spans="1:6" ht="15.75" thickBot="1" x14ac:dyDescent="0.3">
      <c r="A15" s="302"/>
      <c r="B15" s="311" t="s">
        <v>979</v>
      </c>
      <c r="C15" s="305"/>
      <c r="D15" s="305"/>
      <c r="E15" s="338">
        <v>12000</v>
      </c>
      <c r="F15" s="340">
        <f>SUM(F9:F14)</f>
        <v>24000</v>
      </c>
    </row>
    <row r="16" spans="1:6" x14ac:dyDescent="0.25">
      <c r="A16" s="303"/>
      <c r="B16" s="303"/>
      <c r="C16" s="303"/>
      <c r="D16" s="303"/>
      <c r="E16" s="339"/>
      <c r="F16" s="303"/>
    </row>
    <row r="17" spans="1:6" x14ac:dyDescent="0.25">
      <c r="A17" s="303" t="s">
        <v>956</v>
      </c>
      <c r="B17" s="303" t="s">
        <v>1002</v>
      </c>
      <c r="C17" s="303"/>
      <c r="D17" s="303"/>
      <c r="E17" s="339">
        <v>6000</v>
      </c>
      <c r="F17" s="1">
        <v>6000</v>
      </c>
    </row>
    <row r="18" spans="1:6" x14ac:dyDescent="0.25">
      <c r="A18" s="1" t="s">
        <v>957</v>
      </c>
      <c r="B18" s="1"/>
      <c r="C18" s="1"/>
      <c r="D18" s="1"/>
      <c r="E18" s="336"/>
      <c r="F18" s="1"/>
    </row>
    <row r="19" spans="1:6" x14ac:dyDescent="0.25">
      <c r="A19" s="1" t="s">
        <v>958</v>
      </c>
      <c r="B19" s="1"/>
      <c r="C19" s="1"/>
      <c r="D19" s="1"/>
      <c r="E19" s="336"/>
      <c r="F19" s="1"/>
    </row>
    <row r="20" spans="1:6" x14ac:dyDescent="0.25">
      <c r="A20" s="1" t="s">
        <v>959</v>
      </c>
      <c r="B20" s="1"/>
      <c r="C20" s="1"/>
      <c r="D20" s="1"/>
      <c r="E20" s="336"/>
      <c r="F20" s="1"/>
    </row>
    <row r="21" spans="1:6" ht="15.75" thickBot="1" x14ac:dyDescent="0.3">
      <c r="A21" s="1" t="s">
        <v>960</v>
      </c>
      <c r="B21" s="304"/>
      <c r="C21" s="304"/>
      <c r="D21" s="304"/>
      <c r="E21" s="337"/>
      <c r="F21" s="1"/>
    </row>
    <row r="22" spans="1:6" ht="15.75" thickBot="1" x14ac:dyDescent="0.3">
      <c r="A22" s="1"/>
      <c r="B22" s="305" t="s">
        <v>96</v>
      </c>
      <c r="C22" s="305"/>
      <c r="D22" s="305"/>
      <c r="E22" s="338">
        <v>6000</v>
      </c>
      <c r="F22" s="340">
        <f>SUM(F17:F21)</f>
        <v>6000</v>
      </c>
    </row>
    <row r="23" spans="1:6" x14ac:dyDescent="0.25">
      <c r="A23" s="1"/>
      <c r="B23" s="303"/>
      <c r="C23" s="303"/>
      <c r="D23" s="303"/>
      <c r="E23" s="339"/>
      <c r="F23" s="303"/>
    </row>
    <row r="24" spans="1:6" x14ac:dyDescent="0.25">
      <c r="A24" s="303" t="s">
        <v>961</v>
      </c>
      <c r="B24" s="309" t="s">
        <v>972</v>
      </c>
      <c r="C24" s="303"/>
      <c r="D24" s="303"/>
      <c r="E24" s="339"/>
      <c r="F24" s="1"/>
    </row>
    <row r="25" spans="1:6" x14ac:dyDescent="0.25">
      <c r="A25" s="1"/>
      <c r="B25" s="1"/>
      <c r="C25" s="1"/>
      <c r="D25" s="1"/>
      <c r="E25" s="336"/>
      <c r="F25" s="1"/>
    </row>
    <row r="26" spans="1:6" x14ac:dyDescent="0.25">
      <c r="A26" s="303" t="s">
        <v>962</v>
      </c>
      <c r="B26" s="303" t="s">
        <v>973</v>
      </c>
      <c r="C26" s="303"/>
      <c r="D26" s="303"/>
      <c r="E26" s="339"/>
      <c r="F26" s="1"/>
    </row>
    <row r="27" spans="1:6" x14ac:dyDescent="0.25">
      <c r="A27" s="303" t="s">
        <v>963</v>
      </c>
      <c r="B27" s="303" t="s">
        <v>283</v>
      </c>
      <c r="C27" s="303"/>
      <c r="D27" s="303"/>
      <c r="E27" s="339"/>
      <c r="F27" s="1"/>
    </row>
    <row r="28" spans="1:6" x14ac:dyDescent="0.25">
      <c r="A28" s="303"/>
      <c r="B28" s="303"/>
      <c r="C28" s="303"/>
      <c r="D28" s="303"/>
      <c r="E28" s="339"/>
      <c r="F28" s="1"/>
    </row>
    <row r="29" spans="1:6" x14ac:dyDescent="0.25">
      <c r="A29" s="303"/>
      <c r="B29" s="303"/>
      <c r="C29" s="303"/>
      <c r="D29" s="303"/>
      <c r="E29" s="339"/>
      <c r="F29" s="1"/>
    </row>
    <row r="30" spans="1:6" x14ac:dyDescent="0.25">
      <c r="A30" s="303" t="s">
        <v>961</v>
      </c>
      <c r="B30" s="309" t="s">
        <v>969</v>
      </c>
      <c r="C30" s="303"/>
      <c r="D30" s="303"/>
      <c r="E30" s="339"/>
      <c r="F30" s="1"/>
    </row>
    <row r="31" spans="1:6" ht="15.75" thickBot="1" x14ac:dyDescent="0.3">
      <c r="A31" s="303"/>
      <c r="B31" s="302"/>
      <c r="C31" s="302"/>
      <c r="D31" s="302"/>
      <c r="E31" s="248"/>
      <c r="F31" s="340"/>
    </row>
    <row r="32" spans="1:6" ht="15.75" thickBot="1" x14ac:dyDescent="0.3">
      <c r="A32" s="248"/>
      <c r="B32" s="306" t="s">
        <v>100</v>
      </c>
      <c r="C32" s="305"/>
      <c r="D32" s="305"/>
      <c r="E32" s="338"/>
      <c r="F32" s="341">
        <f>SUM(F22:F31)</f>
        <v>6000</v>
      </c>
    </row>
    <row r="33" spans="1:6" ht="15.75" thickBot="1" x14ac:dyDescent="0.3">
      <c r="A33" s="302"/>
      <c r="B33" s="307" t="s">
        <v>966</v>
      </c>
      <c r="C33" s="302"/>
      <c r="D33" s="302"/>
      <c r="E33" s="248"/>
      <c r="F33" s="341"/>
    </row>
    <row r="34" spans="1:6" ht="15.75" thickBot="1" x14ac:dyDescent="0.3">
      <c r="A34" s="302"/>
      <c r="B34" s="308" t="s">
        <v>965</v>
      </c>
      <c r="C34" s="306"/>
      <c r="D34" s="305"/>
      <c r="E34" s="338"/>
      <c r="F34" s="341">
        <v>6000</v>
      </c>
    </row>
    <row r="35" spans="1:6" x14ac:dyDescent="0.25">
      <c r="A35" s="410" t="s">
        <v>967</v>
      </c>
      <c r="B35" s="411"/>
      <c r="C35" s="295"/>
      <c r="D35" s="296">
        <v>752931</v>
      </c>
      <c r="E35" s="296"/>
      <c r="F35" s="298">
        <v>755602</v>
      </c>
    </row>
    <row r="36" spans="1:6" x14ac:dyDescent="0.25">
      <c r="C36" s="297"/>
      <c r="F36" s="298"/>
    </row>
    <row r="37" spans="1:6" ht="15.75" thickBot="1" x14ac:dyDescent="0.3">
      <c r="A37" s="410" t="s">
        <v>968</v>
      </c>
      <c r="B37" s="411"/>
      <c r="C37" s="299"/>
      <c r="D37" s="300"/>
      <c r="E37" s="300"/>
      <c r="F37" s="301"/>
    </row>
  </sheetData>
  <mergeCells count="5">
    <mergeCell ref="A35:B35"/>
    <mergeCell ref="A37:B37"/>
    <mergeCell ref="A1:F3"/>
    <mergeCell ref="A4:C4"/>
    <mergeCell ref="A5:B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E753-3E9E-484D-B55B-6A0D4B60295A}">
  <dimension ref="A2:F27"/>
  <sheetViews>
    <sheetView topLeftCell="A4" workbookViewId="0">
      <selection activeCell="F18" sqref="F18"/>
    </sheetView>
  </sheetViews>
  <sheetFormatPr defaultRowHeight="15" x14ac:dyDescent="0.25"/>
  <cols>
    <col min="1" max="1" width="15.7109375" customWidth="1"/>
    <col min="2" max="2" width="23.85546875" customWidth="1"/>
    <col min="3" max="3" width="11.42578125" hidden="1" customWidth="1"/>
    <col min="4" max="4" width="17" customWidth="1"/>
    <col min="5" max="5" width="14.28515625" customWidth="1"/>
    <col min="6" max="6" width="14.5703125" customWidth="1"/>
  </cols>
  <sheetData>
    <row r="2" spans="1:6" x14ac:dyDescent="0.25">
      <c r="A2" s="410" t="s">
        <v>945</v>
      </c>
      <c r="B2" s="410"/>
      <c r="C2" s="410"/>
      <c r="D2" s="410"/>
      <c r="E2" s="410"/>
      <c r="F2" s="410"/>
    </row>
    <row r="3" spans="1:6" x14ac:dyDescent="0.25">
      <c r="A3" s="410"/>
      <c r="B3" s="410"/>
      <c r="C3" s="410"/>
      <c r="D3" s="410"/>
      <c r="E3" s="410"/>
      <c r="F3" s="410"/>
    </row>
    <row r="4" spans="1:6" x14ac:dyDescent="0.25">
      <c r="A4" s="410"/>
      <c r="B4" s="410"/>
      <c r="C4" s="410"/>
      <c r="D4" s="410"/>
      <c r="E4" s="410"/>
      <c r="F4" s="410"/>
    </row>
    <row r="5" spans="1:6" x14ac:dyDescent="0.25">
      <c r="A5" s="410" t="s">
        <v>985</v>
      </c>
      <c r="B5" s="410"/>
      <c r="C5" s="410"/>
    </row>
    <row r="6" spans="1:6" x14ac:dyDescent="0.25">
      <c r="A6" s="410" t="s">
        <v>1000</v>
      </c>
      <c r="B6" s="410"/>
    </row>
    <row r="7" spans="1:6" x14ac:dyDescent="0.25">
      <c r="C7" s="291"/>
      <c r="D7" s="293" t="s">
        <v>950</v>
      </c>
      <c r="E7" s="291">
        <v>46022</v>
      </c>
      <c r="F7" s="293"/>
    </row>
    <row r="8" spans="1:6" x14ac:dyDescent="0.25">
      <c r="C8" s="292"/>
      <c r="D8" s="292" t="s">
        <v>951</v>
      </c>
      <c r="E8" s="292" t="s">
        <v>949</v>
      </c>
      <c r="F8" s="292" t="s">
        <v>948</v>
      </c>
    </row>
    <row r="9" spans="1:6" x14ac:dyDescent="0.25">
      <c r="A9" s="279"/>
      <c r="B9" s="279"/>
      <c r="C9" s="290"/>
      <c r="D9" s="290">
        <v>2025</v>
      </c>
      <c r="E9" s="290">
        <v>2026</v>
      </c>
      <c r="F9" s="290">
        <v>2027</v>
      </c>
    </row>
    <row r="10" spans="1:6" x14ac:dyDescent="0.25">
      <c r="A10" s="1" t="s">
        <v>992</v>
      </c>
      <c r="B10" s="1" t="s">
        <v>742</v>
      </c>
      <c r="C10" s="1"/>
      <c r="D10" s="336">
        <v>25000</v>
      </c>
      <c r="E10" s="1">
        <v>115777</v>
      </c>
      <c r="F10" s="1"/>
    </row>
    <row r="11" spans="1:6" x14ac:dyDescent="0.25">
      <c r="A11" s="1" t="s">
        <v>993</v>
      </c>
      <c r="B11" s="1" t="s">
        <v>4</v>
      </c>
      <c r="C11" s="1"/>
      <c r="D11" s="1"/>
      <c r="E11" s="336"/>
      <c r="F11" s="1"/>
    </row>
    <row r="12" spans="1:6" ht="15.75" thickBot="1" x14ac:dyDescent="0.3">
      <c r="A12" s="1"/>
      <c r="B12" s="310"/>
      <c r="C12" s="304"/>
      <c r="D12" s="304"/>
      <c r="E12" s="1"/>
      <c r="F12" s="1"/>
    </row>
    <row r="13" spans="1:6" ht="15.75" thickBot="1" x14ac:dyDescent="0.3">
      <c r="A13" s="302"/>
      <c r="B13" s="311" t="s">
        <v>979</v>
      </c>
      <c r="C13" s="305"/>
      <c r="D13" s="338">
        <v>90000</v>
      </c>
      <c r="E13" s="1"/>
      <c r="F13" s="1"/>
    </row>
    <row r="14" spans="1:6" x14ac:dyDescent="0.25">
      <c r="A14" s="1"/>
      <c r="B14" s="1"/>
      <c r="C14" s="1"/>
      <c r="D14" s="1"/>
      <c r="E14" s="336"/>
      <c r="F14" s="1"/>
    </row>
    <row r="15" spans="1:6" x14ac:dyDescent="0.25">
      <c r="A15" s="303"/>
      <c r="B15" s="303"/>
      <c r="C15" s="303"/>
      <c r="D15" s="303"/>
      <c r="E15" s="339"/>
      <c r="F15" s="1"/>
    </row>
    <row r="16" spans="1:6" x14ac:dyDescent="0.25">
      <c r="A16" s="303" t="s">
        <v>990</v>
      </c>
      <c r="B16" s="303" t="s">
        <v>980</v>
      </c>
      <c r="C16" s="303"/>
      <c r="D16" s="303"/>
      <c r="E16" s="339"/>
      <c r="F16" s="1"/>
    </row>
    <row r="17" spans="1:6" x14ac:dyDescent="0.25">
      <c r="A17" s="1" t="s">
        <v>991</v>
      </c>
      <c r="B17" s="1" t="s">
        <v>981</v>
      </c>
      <c r="C17" s="1"/>
      <c r="D17" s="1"/>
      <c r="E17" s="336"/>
      <c r="F17" s="1"/>
    </row>
    <row r="18" spans="1:6" ht="15.75" thickBot="1" x14ac:dyDescent="0.3">
      <c r="A18" s="1"/>
      <c r="B18" s="1"/>
      <c r="C18" s="1"/>
      <c r="D18" s="1"/>
      <c r="E18" s="336"/>
      <c r="F18" s="340"/>
    </row>
    <row r="19" spans="1:6" ht="15.75" thickBot="1" x14ac:dyDescent="0.3">
      <c r="A19" s="304"/>
      <c r="B19" s="305" t="s">
        <v>96</v>
      </c>
      <c r="C19" s="305"/>
      <c r="D19" s="305"/>
      <c r="E19" s="338"/>
      <c r="F19" s="341"/>
    </row>
    <row r="20" spans="1:6" x14ac:dyDescent="0.25">
      <c r="A20" s="294"/>
      <c r="B20" s="312"/>
      <c r="C20" s="303"/>
      <c r="D20" s="303"/>
      <c r="E20" s="339"/>
      <c r="F20" s="303"/>
    </row>
    <row r="21" spans="1:6" ht="15.75" thickBot="1" x14ac:dyDescent="0.3">
      <c r="A21" s="302" t="s">
        <v>994</v>
      </c>
      <c r="B21" s="309" t="s">
        <v>972</v>
      </c>
      <c r="C21" s="303"/>
      <c r="D21" s="303"/>
      <c r="E21" s="339"/>
      <c r="F21" s="340"/>
    </row>
    <row r="22" spans="1:6" ht="15.75" thickBot="1" x14ac:dyDescent="0.3">
      <c r="A22" s="314"/>
      <c r="B22" s="313" t="s">
        <v>100</v>
      </c>
      <c r="C22" s="305"/>
      <c r="D22" s="305"/>
      <c r="E22" s="338"/>
      <c r="F22" s="305"/>
    </row>
    <row r="23" spans="1:6" ht="15.75" thickBot="1" x14ac:dyDescent="0.3">
      <c r="B23" s="315" t="s">
        <v>966</v>
      </c>
      <c r="C23" s="302"/>
      <c r="D23" s="302"/>
      <c r="E23" s="248"/>
      <c r="F23" s="341"/>
    </row>
    <row r="24" spans="1:6" ht="15.75" thickBot="1" x14ac:dyDescent="0.3">
      <c r="B24" s="316" t="s">
        <v>965</v>
      </c>
      <c r="C24" s="306"/>
      <c r="D24" s="305"/>
      <c r="E24" s="338"/>
      <c r="F24" s="341"/>
    </row>
    <row r="25" spans="1:6" x14ac:dyDescent="0.25">
      <c r="A25" s="410" t="s">
        <v>967</v>
      </c>
      <c r="B25" s="411"/>
      <c r="C25" s="295"/>
      <c r="D25" s="295"/>
      <c r="E25" s="296"/>
      <c r="F25" s="65"/>
    </row>
    <row r="26" spans="1:6" x14ac:dyDescent="0.25">
      <c r="C26" s="297"/>
      <c r="D26" s="297"/>
      <c r="F26" s="298"/>
    </row>
    <row r="27" spans="1:6" ht="15.75" thickBot="1" x14ac:dyDescent="0.3">
      <c r="A27" s="410" t="s">
        <v>968</v>
      </c>
      <c r="B27" s="411"/>
      <c r="C27" s="299"/>
      <c r="D27" s="300">
        <v>1230863</v>
      </c>
      <c r="E27" s="300"/>
      <c r="F27" s="301"/>
    </row>
  </sheetData>
  <mergeCells count="5">
    <mergeCell ref="A2:F4"/>
    <mergeCell ref="A5:C5"/>
    <mergeCell ref="A6:B6"/>
    <mergeCell ref="A25:B25"/>
    <mergeCell ref="A27:B27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7FE04-24C1-40BD-9ACA-7B3D6858E1B9}">
  <dimension ref="A1:F26"/>
  <sheetViews>
    <sheetView workbookViewId="0">
      <selection activeCell="F26" sqref="F26"/>
    </sheetView>
  </sheetViews>
  <sheetFormatPr defaultRowHeight="15" x14ac:dyDescent="0.25"/>
  <cols>
    <col min="1" max="1" width="13.42578125" customWidth="1"/>
    <col min="2" max="2" width="24.42578125" customWidth="1"/>
    <col min="3" max="3" width="0.140625" customWidth="1"/>
    <col min="4" max="4" width="18" customWidth="1"/>
    <col min="5" max="5" width="16.28515625" customWidth="1"/>
    <col min="6" max="6" width="15.28515625" customWidth="1"/>
  </cols>
  <sheetData>
    <row r="1" spans="1:6" x14ac:dyDescent="0.25">
      <c r="A1" s="410" t="s">
        <v>945</v>
      </c>
      <c r="B1" s="410"/>
      <c r="C1" s="410"/>
      <c r="D1" s="410"/>
      <c r="E1" s="410"/>
      <c r="F1" s="410"/>
    </row>
    <row r="2" spans="1:6" x14ac:dyDescent="0.25">
      <c r="A2" s="410"/>
      <c r="B2" s="410"/>
      <c r="C2" s="410"/>
      <c r="D2" s="410"/>
      <c r="E2" s="410"/>
      <c r="F2" s="410"/>
    </row>
    <row r="3" spans="1:6" x14ac:dyDescent="0.25">
      <c r="A3" s="410"/>
      <c r="B3" s="410"/>
      <c r="C3" s="410"/>
      <c r="D3" s="410"/>
      <c r="E3" s="410"/>
      <c r="F3" s="410"/>
    </row>
    <row r="4" spans="1:6" x14ac:dyDescent="0.25">
      <c r="A4" s="410" t="s">
        <v>987</v>
      </c>
      <c r="B4" s="410"/>
      <c r="C4" s="410"/>
    </row>
    <row r="5" spans="1:6" x14ac:dyDescent="0.25">
      <c r="A5" s="410" t="s">
        <v>1000</v>
      </c>
      <c r="B5" s="410"/>
    </row>
    <row r="6" spans="1:6" x14ac:dyDescent="0.25">
      <c r="C6" s="291"/>
      <c r="D6" s="293" t="s">
        <v>950</v>
      </c>
      <c r="E6" s="291"/>
      <c r="F6" s="293"/>
    </row>
    <row r="7" spans="1:6" x14ac:dyDescent="0.25">
      <c r="C7" s="292"/>
      <c r="D7" s="292" t="s">
        <v>951</v>
      </c>
      <c r="E7" s="292" t="s">
        <v>949</v>
      </c>
      <c r="F7" s="292" t="s">
        <v>948</v>
      </c>
    </row>
    <row r="8" spans="1:6" x14ac:dyDescent="0.25">
      <c r="A8" s="279"/>
      <c r="B8" s="279"/>
      <c r="C8" s="290"/>
      <c r="D8" s="290">
        <v>2025</v>
      </c>
      <c r="E8" s="290">
        <v>2025</v>
      </c>
      <c r="F8" s="290">
        <v>2026</v>
      </c>
    </row>
    <row r="9" spans="1:6" x14ac:dyDescent="0.25">
      <c r="A9" s="1" t="s">
        <v>986</v>
      </c>
      <c r="B9" s="1" t="s">
        <v>742</v>
      </c>
      <c r="C9" s="1"/>
      <c r="D9" s="1">
        <v>70000</v>
      </c>
      <c r="E9" s="336">
        <v>45326</v>
      </c>
      <c r="F9" s="1"/>
    </row>
    <row r="10" spans="1:6" x14ac:dyDescent="0.25">
      <c r="A10" s="1" t="s">
        <v>988</v>
      </c>
      <c r="B10" s="1" t="s">
        <v>4</v>
      </c>
      <c r="C10" s="1"/>
      <c r="D10" s="1"/>
      <c r="E10" s="336"/>
      <c r="F10" s="1"/>
    </row>
    <row r="11" spans="1:6" ht="15.75" thickBot="1" x14ac:dyDescent="0.3">
      <c r="A11" s="1"/>
      <c r="B11" s="310"/>
      <c r="C11" s="304"/>
      <c r="D11" s="304"/>
      <c r="E11" s="337"/>
      <c r="F11" s="340"/>
    </row>
    <row r="12" spans="1:6" ht="15.75" thickBot="1" x14ac:dyDescent="0.3">
      <c r="A12" s="302"/>
      <c r="B12" s="311" t="s">
        <v>979</v>
      </c>
      <c r="C12" s="305"/>
      <c r="D12" s="305">
        <f>SUM(D9:D11)</f>
        <v>70000</v>
      </c>
      <c r="E12" s="338">
        <f>SUM(E9:E11)</f>
        <v>45326</v>
      </c>
      <c r="F12" s="305">
        <f>SUM(F9:F11)</f>
        <v>0</v>
      </c>
    </row>
    <row r="13" spans="1:6" x14ac:dyDescent="0.25">
      <c r="A13" s="1"/>
      <c r="B13" s="1"/>
      <c r="C13" s="1"/>
      <c r="D13" s="1"/>
      <c r="E13" s="336"/>
      <c r="F13" s="303"/>
    </row>
    <row r="14" spans="1:6" x14ac:dyDescent="0.25">
      <c r="A14" s="303"/>
      <c r="B14" s="303"/>
      <c r="C14" s="303"/>
      <c r="D14" s="303"/>
      <c r="E14" s="339"/>
      <c r="F14" s="1"/>
    </row>
    <row r="15" spans="1:6" x14ac:dyDescent="0.25">
      <c r="A15" s="303" t="s">
        <v>990</v>
      </c>
      <c r="B15" s="303" t="s">
        <v>980</v>
      </c>
      <c r="C15" s="303"/>
      <c r="D15" s="303"/>
      <c r="E15" s="339"/>
      <c r="F15" s="1"/>
    </row>
    <row r="16" spans="1:6" x14ac:dyDescent="0.25">
      <c r="A16" s="1" t="s">
        <v>991</v>
      </c>
      <c r="B16" s="1" t="s">
        <v>981</v>
      </c>
      <c r="C16" s="1"/>
      <c r="D16" s="1"/>
      <c r="E16" s="336"/>
      <c r="F16" s="1"/>
    </row>
    <row r="17" spans="1:6" ht="15.75" thickBot="1" x14ac:dyDescent="0.3">
      <c r="A17" s="1"/>
      <c r="B17" s="1"/>
      <c r="C17" s="1"/>
      <c r="D17" s="1"/>
      <c r="E17" s="336"/>
      <c r="F17" s="340"/>
    </row>
    <row r="18" spans="1:6" ht="15.75" thickBot="1" x14ac:dyDescent="0.3">
      <c r="A18" s="304"/>
      <c r="B18" s="305" t="s">
        <v>96</v>
      </c>
      <c r="C18" s="305"/>
      <c r="D18" s="305"/>
      <c r="E18" s="338"/>
      <c r="F18" s="305"/>
    </row>
    <row r="19" spans="1:6" x14ac:dyDescent="0.25">
      <c r="A19" s="294"/>
      <c r="B19" s="312"/>
      <c r="C19" s="303"/>
      <c r="D19" s="303"/>
      <c r="E19" s="339"/>
      <c r="F19" s="303"/>
    </row>
    <row r="20" spans="1:6" ht="15.75" thickBot="1" x14ac:dyDescent="0.3">
      <c r="A20" s="302" t="s">
        <v>989</v>
      </c>
      <c r="B20" s="309" t="s">
        <v>972</v>
      </c>
      <c r="C20" s="303"/>
      <c r="D20" s="303"/>
      <c r="E20" s="339"/>
      <c r="F20" s="340"/>
    </row>
    <row r="21" spans="1:6" ht="15.75" thickBot="1" x14ac:dyDescent="0.3">
      <c r="A21" s="314"/>
      <c r="B21" s="313" t="s">
        <v>100</v>
      </c>
      <c r="C21" s="305"/>
      <c r="D21" s="305"/>
      <c r="E21" s="338"/>
      <c r="F21" s="305"/>
    </row>
    <row r="22" spans="1:6" ht="15.75" thickBot="1" x14ac:dyDescent="0.3">
      <c r="B22" s="315" t="s">
        <v>966</v>
      </c>
      <c r="C22" s="302"/>
      <c r="D22" s="302"/>
      <c r="E22" s="248"/>
      <c r="F22" s="305"/>
    </row>
    <row r="23" spans="1:6" ht="15.75" thickBot="1" x14ac:dyDescent="0.3">
      <c r="B23" s="316" t="s">
        <v>965</v>
      </c>
      <c r="C23" s="306"/>
      <c r="D23" s="305">
        <v>100000</v>
      </c>
      <c r="E23" s="338">
        <v>145326</v>
      </c>
      <c r="F23" s="305"/>
    </row>
    <row r="24" spans="1:6" x14ac:dyDescent="0.25">
      <c r="A24" s="410" t="s">
        <v>967</v>
      </c>
      <c r="B24" s="411"/>
      <c r="C24" s="295">
        <v>71298</v>
      </c>
      <c r="D24" s="296">
        <v>100000</v>
      </c>
      <c r="F24" s="298"/>
    </row>
    <row r="25" spans="1:6" x14ac:dyDescent="0.25">
      <c r="C25" s="297"/>
      <c r="F25" s="298"/>
    </row>
    <row r="26" spans="1:6" ht="15.75" thickBot="1" x14ac:dyDescent="0.3">
      <c r="A26" s="410" t="s">
        <v>968</v>
      </c>
      <c r="B26" s="411"/>
      <c r="C26" s="299">
        <v>71298</v>
      </c>
      <c r="D26" s="300"/>
      <c r="E26" s="300"/>
      <c r="F26" s="107"/>
    </row>
  </sheetData>
  <mergeCells count="5">
    <mergeCell ref="A1:F3"/>
    <mergeCell ref="A4:C4"/>
    <mergeCell ref="A5:B5"/>
    <mergeCell ref="A24:B24"/>
    <mergeCell ref="A26:B2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AD41-7F16-46B8-A316-ECBEFACDDAF4}">
  <dimension ref="A1:M115"/>
  <sheetViews>
    <sheetView topLeftCell="A45" workbookViewId="0">
      <selection activeCell="A3" sqref="A3"/>
    </sheetView>
  </sheetViews>
  <sheetFormatPr defaultRowHeight="15" x14ac:dyDescent="0.25"/>
  <cols>
    <col min="1" max="1" width="12" customWidth="1"/>
    <col min="2" max="2" width="41.42578125" customWidth="1"/>
  </cols>
  <sheetData>
    <row r="1" spans="1:7" ht="16.5" x14ac:dyDescent="0.25">
      <c r="A1" s="17" t="s">
        <v>6</v>
      </c>
      <c r="B1" s="17"/>
      <c r="C1" s="2"/>
      <c r="D1" s="2"/>
      <c r="E1" s="2"/>
      <c r="F1" s="2"/>
      <c r="G1" s="2"/>
    </row>
    <row r="2" spans="1:7" ht="16.5" x14ac:dyDescent="0.25">
      <c r="A2" s="17" t="s">
        <v>702</v>
      </c>
      <c r="B2" s="17"/>
      <c r="C2" s="2"/>
      <c r="D2" s="2"/>
      <c r="E2" s="2"/>
      <c r="F2" s="2"/>
      <c r="G2" s="2"/>
    </row>
    <row r="3" spans="1:7" ht="16.5" x14ac:dyDescent="0.25">
      <c r="A3" s="18" t="s">
        <v>1000</v>
      </c>
      <c r="B3" s="18"/>
      <c r="C3" s="2"/>
      <c r="D3" s="2"/>
      <c r="E3" s="2"/>
      <c r="F3" s="2"/>
      <c r="G3" s="2"/>
    </row>
    <row r="4" spans="1:7" ht="63.75" x14ac:dyDescent="0.25">
      <c r="A4" s="514" t="s">
        <v>703</v>
      </c>
      <c r="B4" s="515"/>
      <c r="C4" s="19" t="s">
        <v>0</v>
      </c>
      <c r="D4" s="19" t="s">
        <v>1</v>
      </c>
      <c r="E4" s="19" t="s">
        <v>2</v>
      </c>
      <c r="F4" s="20" t="s">
        <v>3</v>
      </c>
    </row>
    <row r="5" spans="1:7" ht="15" customHeight="1" x14ac:dyDescent="0.25">
      <c r="A5" s="64" t="s">
        <v>704</v>
      </c>
      <c r="B5" s="64" t="s">
        <v>264</v>
      </c>
      <c r="C5" s="64">
        <v>96395</v>
      </c>
      <c r="D5" s="64">
        <v>21000</v>
      </c>
      <c r="E5" s="64">
        <v>210000</v>
      </c>
      <c r="F5" s="285">
        <v>164000</v>
      </c>
    </row>
    <row r="6" spans="1:7" ht="15" customHeight="1" x14ac:dyDescent="0.25">
      <c r="A6" s="64" t="s">
        <v>705</v>
      </c>
      <c r="B6" s="64" t="s">
        <v>4</v>
      </c>
      <c r="C6" s="64">
        <v>13</v>
      </c>
      <c r="D6" s="64">
        <v>9</v>
      </c>
      <c r="E6" s="64">
        <v>9</v>
      </c>
      <c r="F6" s="13">
        <v>12</v>
      </c>
    </row>
    <row r="7" spans="1:7" ht="15" customHeight="1" x14ac:dyDescent="0.25">
      <c r="A7" s="64" t="s">
        <v>706</v>
      </c>
      <c r="B7" s="64" t="s">
        <v>707</v>
      </c>
      <c r="C7" s="64">
        <v>0</v>
      </c>
      <c r="D7" s="64">
        <v>0</v>
      </c>
      <c r="E7" s="64">
        <v>0</v>
      </c>
      <c r="F7" s="9">
        <v>0</v>
      </c>
    </row>
    <row r="8" spans="1:7" ht="22.5" customHeight="1" x14ac:dyDescent="0.25">
      <c r="A8" s="64"/>
      <c r="B8" s="64" t="s">
        <v>266</v>
      </c>
      <c r="C8" s="64">
        <v>96408</v>
      </c>
      <c r="D8" s="64">
        <v>210009</v>
      </c>
      <c r="E8" s="64">
        <v>210009</v>
      </c>
      <c r="F8" s="13">
        <v>164012</v>
      </c>
    </row>
    <row r="9" spans="1:7" ht="15" customHeight="1" x14ac:dyDescent="0.25">
      <c r="A9" s="64"/>
      <c r="B9" s="64"/>
      <c r="C9" s="64">
        <v>0</v>
      </c>
      <c r="D9" s="64">
        <v>0</v>
      </c>
      <c r="E9" s="64">
        <v>0</v>
      </c>
      <c r="F9" s="13">
        <v>0</v>
      </c>
    </row>
    <row r="10" spans="1:7" ht="22.5" customHeight="1" x14ac:dyDescent="0.25">
      <c r="A10" s="64" t="s">
        <v>708</v>
      </c>
      <c r="B10" s="64" t="s">
        <v>596</v>
      </c>
      <c r="C10" s="64">
        <v>82025</v>
      </c>
      <c r="D10" s="64">
        <v>197000</v>
      </c>
      <c r="E10" s="64">
        <v>197000</v>
      </c>
      <c r="F10" s="7">
        <v>164000</v>
      </c>
    </row>
    <row r="11" spans="1:7" ht="22.5" customHeight="1" x14ac:dyDescent="0.25">
      <c r="A11" s="64" t="s">
        <v>709</v>
      </c>
      <c r="B11" s="64" t="s">
        <v>98</v>
      </c>
      <c r="C11" s="64">
        <v>210009</v>
      </c>
      <c r="D11" s="64">
        <v>210009</v>
      </c>
      <c r="E11" s="64">
        <v>164012</v>
      </c>
      <c r="F11" s="12">
        <v>0</v>
      </c>
    </row>
    <row r="12" spans="1:7" ht="27" customHeight="1" x14ac:dyDescent="0.25">
      <c r="A12" s="64" t="s">
        <v>710</v>
      </c>
      <c r="B12" s="64" t="s">
        <v>535</v>
      </c>
      <c r="C12" s="64">
        <v>0</v>
      </c>
      <c r="D12" s="64">
        <v>0</v>
      </c>
      <c r="E12" s="64">
        <v>0</v>
      </c>
      <c r="F12" s="7">
        <v>0</v>
      </c>
    </row>
    <row r="13" spans="1:7" ht="15" customHeight="1" x14ac:dyDescent="0.25">
      <c r="A13" s="64"/>
      <c r="B13" s="64" t="s">
        <v>711</v>
      </c>
      <c r="C13" s="64">
        <v>0</v>
      </c>
      <c r="D13" s="64">
        <v>0</v>
      </c>
      <c r="E13" s="64">
        <v>0</v>
      </c>
      <c r="F13" s="7">
        <v>0</v>
      </c>
    </row>
    <row r="14" spans="1:7" ht="22.5" customHeight="1" x14ac:dyDescent="0.25">
      <c r="A14" s="64"/>
      <c r="B14" s="64"/>
      <c r="C14" s="64">
        <v>82025</v>
      </c>
      <c r="D14" s="64">
        <v>197000</v>
      </c>
      <c r="E14" s="64">
        <v>197000</v>
      </c>
      <c r="F14" s="13">
        <v>16400</v>
      </c>
    </row>
    <row r="15" spans="1:7" ht="22.5" customHeight="1" x14ac:dyDescent="0.25">
      <c r="A15" s="64">
        <v>7910</v>
      </c>
      <c r="B15" s="64" t="s">
        <v>538</v>
      </c>
      <c r="C15" s="64" t="s">
        <v>262</v>
      </c>
      <c r="D15" s="64" t="s">
        <v>263</v>
      </c>
      <c r="E15" s="64" t="s">
        <v>262</v>
      </c>
      <c r="F15" s="16">
        <v>0</v>
      </c>
    </row>
    <row r="16" spans="1:7" ht="22.5" customHeight="1" x14ac:dyDescent="0.25">
      <c r="A16" s="64"/>
      <c r="B16" s="64"/>
      <c r="C16" s="64">
        <v>0</v>
      </c>
      <c r="D16" s="64">
        <v>0</v>
      </c>
      <c r="E16" s="64">
        <v>0</v>
      </c>
      <c r="F16" s="8">
        <v>0</v>
      </c>
    </row>
    <row r="17" spans="1:6" ht="15" customHeight="1" x14ac:dyDescent="0.25">
      <c r="A17" s="64"/>
      <c r="B17" s="64" t="s">
        <v>100</v>
      </c>
      <c r="C17" s="64">
        <v>82025</v>
      </c>
      <c r="D17" s="64">
        <v>197000</v>
      </c>
      <c r="E17" s="64">
        <v>197000</v>
      </c>
      <c r="F17" s="8">
        <v>164000</v>
      </c>
    </row>
    <row r="18" spans="1:6" ht="22.5" customHeight="1" x14ac:dyDescent="0.25">
      <c r="A18" s="64"/>
      <c r="B18" s="64"/>
      <c r="C18" s="64" t="s">
        <v>262</v>
      </c>
      <c r="D18" s="64" t="s">
        <v>262</v>
      </c>
      <c r="E18" s="64" t="s">
        <v>262</v>
      </c>
      <c r="F18" s="285">
        <v>1.7729999999999999</v>
      </c>
    </row>
    <row r="19" spans="1:6" ht="15" customHeight="1" x14ac:dyDescent="0.25">
      <c r="A19" s="64"/>
      <c r="B19" s="64" t="s">
        <v>712</v>
      </c>
      <c r="C19" s="64"/>
      <c r="D19" s="64"/>
      <c r="E19" s="64"/>
      <c r="F19" s="14">
        <v>400</v>
      </c>
    </row>
    <row r="20" spans="1:6" ht="15" customHeight="1" x14ac:dyDescent="0.25">
      <c r="A20" s="64"/>
      <c r="B20" s="145"/>
      <c r="C20" s="64">
        <v>14382</v>
      </c>
      <c r="D20" s="64">
        <v>13009</v>
      </c>
      <c r="E20" s="64">
        <v>13009</v>
      </c>
      <c r="F20" s="146">
        <v>12</v>
      </c>
    </row>
    <row r="21" spans="1:6" x14ac:dyDescent="0.25">
      <c r="A21" s="64" t="s">
        <v>713</v>
      </c>
      <c r="B21" s="64"/>
      <c r="C21" s="64">
        <v>58289</v>
      </c>
      <c r="D21" s="64">
        <v>58289</v>
      </c>
      <c r="E21" s="64">
        <v>58289</v>
      </c>
      <c r="F21" s="64">
        <v>71298</v>
      </c>
    </row>
    <row r="22" spans="1:6" ht="15" customHeight="1" x14ac:dyDescent="0.25">
      <c r="A22" s="519" t="s">
        <v>714</v>
      </c>
      <c r="B22" s="519"/>
      <c r="C22" s="520">
        <v>43907</v>
      </c>
      <c r="D22" s="520">
        <v>71298</v>
      </c>
      <c r="E22" s="520">
        <v>58289</v>
      </c>
      <c r="F22" s="521">
        <v>71298</v>
      </c>
    </row>
    <row r="23" spans="1:6" x14ac:dyDescent="0.25">
      <c r="A23" s="519"/>
      <c r="B23" s="519"/>
      <c r="C23" s="520"/>
      <c r="D23" s="520"/>
      <c r="E23" s="520"/>
      <c r="F23" s="521"/>
    </row>
    <row r="24" spans="1:6" ht="5.25" customHeight="1" x14ac:dyDescent="0.25">
      <c r="A24" s="519"/>
      <c r="B24" s="519"/>
      <c r="C24" s="520"/>
      <c r="D24" s="520"/>
      <c r="E24" s="520"/>
      <c r="F24" s="521"/>
    </row>
    <row r="25" spans="1:6" ht="15" hidden="1" customHeight="1" x14ac:dyDescent="0.25">
      <c r="A25" s="519"/>
      <c r="B25" s="519"/>
      <c r="C25" s="520"/>
      <c r="D25" s="520"/>
      <c r="E25" s="520"/>
      <c r="F25" s="521"/>
    </row>
    <row r="26" spans="1:6" ht="15" customHeight="1" x14ac:dyDescent="0.25">
      <c r="A26" s="64"/>
      <c r="B26" s="64"/>
      <c r="C26" s="64"/>
      <c r="D26" s="64"/>
      <c r="E26" s="64"/>
      <c r="F26" s="64"/>
    </row>
    <row r="39" spans="1:6" ht="16.5" x14ac:dyDescent="0.25">
      <c r="A39" s="17" t="s">
        <v>6</v>
      </c>
      <c r="B39" s="17"/>
      <c r="C39" s="2"/>
      <c r="D39" s="2"/>
      <c r="E39" s="2"/>
      <c r="F39" s="2"/>
    </row>
    <row r="40" spans="1:6" ht="16.5" x14ac:dyDescent="0.25">
      <c r="A40" s="17" t="s">
        <v>702</v>
      </c>
      <c r="B40" s="17"/>
      <c r="C40" s="2"/>
      <c r="D40" s="2"/>
      <c r="E40" s="2"/>
      <c r="F40" s="2"/>
    </row>
    <row r="41" spans="1:6" ht="16.5" x14ac:dyDescent="0.25">
      <c r="A41" s="18" t="s">
        <v>7</v>
      </c>
      <c r="B41" s="18"/>
      <c r="C41" s="2"/>
      <c r="D41" s="2"/>
      <c r="E41" s="2"/>
      <c r="F41" s="2"/>
    </row>
    <row r="42" spans="1:6" ht="63.75" x14ac:dyDescent="0.25">
      <c r="A42" s="511" t="s">
        <v>715</v>
      </c>
      <c r="B42" s="427"/>
      <c r="C42" s="19"/>
      <c r="D42" s="19" t="s">
        <v>1</v>
      </c>
      <c r="E42" s="19" t="s">
        <v>2</v>
      </c>
      <c r="F42" s="20" t="s">
        <v>3</v>
      </c>
    </row>
    <row r="43" spans="1:6" x14ac:dyDescent="0.25">
      <c r="A43" s="1" t="s">
        <v>716</v>
      </c>
      <c r="B43" s="1" t="s">
        <v>264</v>
      </c>
      <c r="C43" s="1"/>
      <c r="D43" s="1">
        <v>30000</v>
      </c>
      <c r="E43" s="1">
        <v>30000</v>
      </c>
      <c r="F43" s="285">
        <v>30000</v>
      </c>
    </row>
    <row r="44" spans="1:6" x14ac:dyDescent="0.25">
      <c r="A44" s="1" t="s">
        <v>717</v>
      </c>
      <c r="B44" s="1" t="s">
        <v>4</v>
      </c>
      <c r="C44" s="1"/>
      <c r="D44" s="1"/>
      <c r="E44" s="1"/>
      <c r="F44" s="10"/>
    </row>
    <row r="45" spans="1:6" x14ac:dyDescent="0.25">
      <c r="A45" s="1" t="s">
        <v>706</v>
      </c>
      <c r="B45" s="1" t="s">
        <v>707</v>
      </c>
      <c r="C45" s="1"/>
      <c r="D45" s="1">
        <v>0</v>
      </c>
      <c r="E45" s="1">
        <v>0</v>
      </c>
      <c r="F45" s="285">
        <v>0</v>
      </c>
    </row>
    <row r="46" spans="1:6" x14ac:dyDescent="0.25">
      <c r="A46" s="1"/>
      <c r="B46" s="1" t="s">
        <v>266</v>
      </c>
      <c r="C46" s="1"/>
      <c r="D46" s="1">
        <v>30000</v>
      </c>
      <c r="E46" s="1">
        <v>30000</v>
      </c>
      <c r="F46" s="13">
        <v>30000</v>
      </c>
    </row>
    <row r="47" spans="1:6" x14ac:dyDescent="0.25">
      <c r="A47" s="1"/>
      <c r="B47" s="1"/>
      <c r="C47" s="1"/>
      <c r="D47" s="1">
        <v>0</v>
      </c>
      <c r="E47" s="1">
        <v>0</v>
      </c>
      <c r="F47" s="13">
        <v>0</v>
      </c>
    </row>
    <row r="48" spans="1:6" x14ac:dyDescent="0.25">
      <c r="A48" s="1" t="s">
        <v>718</v>
      </c>
      <c r="B48" s="1" t="s">
        <v>596</v>
      </c>
      <c r="C48" s="1"/>
      <c r="D48" s="1"/>
      <c r="E48" s="1"/>
      <c r="F48" s="7"/>
    </row>
    <row r="49" spans="1:6" x14ac:dyDescent="0.25">
      <c r="A49" s="1" t="s">
        <v>719</v>
      </c>
      <c r="B49" s="1" t="s">
        <v>98</v>
      </c>
      <c r="C49" s="1"/>
      <c r="D49" s="1"/>
      <c r="E49" s="1"/>
      <c r="F49" s="12"/>
    </row>
    <row r="50" spans="1:6" x14ac:dyDescent="0.25">
      <c r="A50" s="1"/>
      <c r="B50" s="1" t="s">
        <v>535</v>
      </c>
      <c r="C50" s="1"/>
      <c r="D50" s="1"/>
      <c r="E50" s="1"/>
      <c r="F50" s="7"/>
    </row>
    <row r="51" spans="1:6" x14ac:dyDescent="0.25">
      <c r="A51" s="1"/>
      <c r="B51" s="1" t="s">
        <v>711</v>
      </c>
      <c r="C51" s="1"/>
      <c r="D51" s="1"/>
      <c r="E51" s="1"/>
      <c r="F51" s="7"/>
    </row>
    <row r="52" spans="1:6" x14ac:dyDescent="0.25">
      <c r="A52" s="1"/>
      <c r="B52" s="1"/>
      <c r="C52" s="1"/>
      <c r="D52" s="1"/>
      <c r="E52" s="1"/>
      <c r="F52" s="11"/>
    </row>
    <row r="53" spans="1:6" x14ac:dyDescent="0.25">
      <c r="A53" s="1" t="s">
        <v>720</v>
      </c>
      <c r="B53" s="1" t="s">
        <v>538</v>
      </c>
      <c r="C53" s="1"/>
      <c r="D53" s="1"/>
      <c r="E53" s="1"/>
      <c r="F53" s="16"/>
    </row>
    <row r="54" spans="1:6" x14ac:dyDescent="0.25">
      <c r="A54" s="1"/>
      <c r="B54" s="1"/>
      <c r="C54" s="1"/>
      <c r="D54" s="1"/>
      <c r="E54" s="1"/>
      <c r="F54" s="8"/>
    </row>
    <row r="55" spans="1:6" x14ac:dyDescent="0.25">
      <c r="A55" s="1"/>
      <c r="B55" s="1" t="s">
        <v>100</v>
      </c>
      <c r="C55" s="1"/>
      <c r="D55" s="1"/>
      <c r="E55" s="1"/>
      <c r="F55" s="8"/>
    </row>
    <row r="56" spans="1:6" x14ac:dyDescent="0.25">
      <c r="A56" s="1"/>
      <c r="B56" s="1"/>
      <c r="C56" s="1"/>
      <c r="D56" s="1"/>
      <c r="E56" s="1"/>
      <c r="F56" s="15"/>
    </row>
    <row r="57" spans="1:6" x14ac:dyDescent="0.25">
      <c r="A57" s="1"/>
      <c r="B57" s="1" t="s">
        <v>712</v>
      </c>
      <c r="C57" s="1"/>
      <c r="D57" s="1">
        <v>30000</v>
      </c>
      <c r="E57" s="1">
        <v>30000</v>
      </c>
      <c r="F57" s="14">
        <v>30000</v>
      </c>
    </row>
    <row r="58" spans="1:6" x14ac:dyDescent="0.25">
      <c r="A58" s="1"/>
      <c r="B58" s="144"/>
      <c r="C58" s="1"/>
      <c r="D58" s="1"/>
      <c r="E58" s="1"/>
      <c r="F58" s="89"/>
    </row>
    <row r="59" spans="1:6" x14ac:dyDescent="0.25">
      <c r="A59" s="1" t="s">
        <v>713</v>
      </c>
      <c r="B59" s="1"/>
      <c r="C59" s="1"/>
      <c r="D59" s="1">
        <v>30000</v>
      </c>
      <c r="E59" s="1">
        <v>30000</v>
      </c>
      <c r="F59" s="1">
        <v>30000</v>
      </c>
    </row>
    <row r="60" spans="1:6" x14ac:dyDescent="0.25">
      <c r="A60" s="516" t="s">
        <v>714</v>
      </c>
      <c r="B60" s="516"/>
      <c r="C60" s="517"/>
      <c r="D60" s="517">
        <v>30000</v>
      </c>
      <c r="E60" s="517">
        <v>60000</v>
      </c>
      <c r="F60" s="518">
        <v>60000</v>
      </c>
    </row>
    <row r="61" spans="1:6" x14ac:dyDescent="0.25">
      <c r="A61" s="516"/>
      <c r="B61" s="516"/>
      <c r="C61" s="517"/>
      <c r="D61" s="517"/>
      <c r="E61" s="517"/>
      <c r="F61" s="518"/>
    </row>
    <row r="62" spans="1:6" x14ac:dyDescent="0.25">
      <c r="A62" s="516"/>
      <c r="B62" s="516"/>
      <c r="C62" s="517"/>
      <c r="D62" s="517"/>
      <c r="E62" s="517"/>
      <c r="F62" s="518"/>
    </row>
    <row r="63" spans="1:6" x14ac:dyDescent="0.25">
      <c r="A63" s="516"/>
      <c r="B63" s="516"/>
      <c r="C63" s="517"/>
      <c r="D63" s="517"/>
      <c r="E63" s="517"/>
      <c r="F63" s="518"/>
    </row>
    <row r="77" spans="1:13" ht="63.75" x14ac:dyDescent="0.25">
      <c r="A77" s="514" t="s">
        <v>742</v>
      </c>
      <c r="B77" s="515"/>
      <c r="C77" s="19" t="s">
        <v>0</v>
      </c>
      <c r="D77" s="19" t="s">
        <v>1</v>
      </c>
      <c r="E77" s="139" t="s">
        <v>2</v>
      </c>
      <c r="F77" s="20" t="s">
        <v>3</v>
      </c>
    </row>
    <row r="78" spans="1:13" x14ac:dyDescent="0.25">
      <c r="A78" s="128"/>
      <c r="B78" s="128" t="s">
        <v>742</v>
      </c>
      <c r="C78" s="6" t="s">
        <v>721</v>
      </c>
      <c r="D78" s="6" t="s">
        <v>721</v>
      </c>
      <c r="E78" s="6" t="s">
        <v>722</v>
      </c>
      <c r="F78" s="26" t="s">
        <v>721</v>
      </c>
      <c r="K78" s="123"/>
      <c r="L78" s="123"/>
      <c r="M78" s="123"/>
    </row>
    <row r="79" spans="1:13" ht="15" customHeight="1" x14ac:dyDescent="0.25">
      <c r="A79" s="6"/>
      <c r="B79" s="6" t="s">
        <v>723</v>
      </c>
      <c r="C79" s="6" t="s">
        <v>721</v>
      </c>
      <c r="D79" s="6" t="s">
        <v>721</v>
      </c>
      <c r="E79" s="6" t="s">
        <v>721</v>
      </c>
      <c r="F79" s="26" t="s">
        <v>722</v>
      </c>
      <c r="K79" s="138"/>
      <c r="L79" s="138"/>
      <c r="M79" s="138"/>
    </row>
    <row r="80" spans="1:13" x14ac:dyDescent="0.25">
      <c r="A80" s="6"/>
      <c r="B80" s="6" t="s">
        <v>724</v>
      </c>
      <c r="C80" s="136">
        <v>11000</v>
      </c>
      <c r="D80" s="135">
        <v>3500</v>
      </c>
      <c r="E80" s="23"/>
      <c r="F80" s="31"/>
      <c r="K80" s="123"/>
      <c r="L80" s="123"/>
      <c r="M80" s="123"/>
    </row>
    <row r="81" spans="1:13" x14ac:dyDescent="0.25">
      <c r="A81" s="6"/>
      <c r="B81" s="6" t="s">
        <v>725</v>
      </c>
      <c r="C81" s="135">
        <v>47000</v>
      </c>
      <c r="D81" s="135">
        <v>13200</v>
      </c>
      <c r="E81" s="135">
        <v>12000</v>
      </c>
      <c r="F81" s="140">
        <v>20000</v>
      </c>
      <c r="K81" s="134"/>
      <c r="L81" s="134"/>
      <c r="M81" s="134"/>
    </row>
    <row r="82" spans="1:13" ht="15" customHeight="1" x14ac:dyDescent="0.25">
      <c r="A82" s="6"/>
      <c r="B82" s="6" t="s">
        <v>726</v>
      </c>
      <c r="C82" s="136">
        <v>22000</v>
      </c>
      <c r="D82" s="6" t="s">
        <v>721</v>
      </c>
      <c r="E82" s="6" t="s">
        <v>722</v>
      </c>
      <c r="F82" s="26" t="s">
        <v>721</v>
      </c>
      <c r="K82" s="137"/>
      <c r="L82" s="137"/>
      <c r="M82" s="137"/>
    </row>
    <row r="83" spans="1:13" x14ac:dyDescent="0.25">
      <c r="A83" s="6"/>
      <c r="B83" s="6" t="s">
        <v>727</v>
      </c>
      <c r="C83" s="6" t="s">
        <v>721</v>
      </c>
      <c r="D83" s="6" t="s">
        <v>722</v>
      </c>
      <c r="E83" s="6" t="s">
        <v>722</v>
      </c>
      <c r="F83" s="26" t="s">
        <v>722</v>
      </c>
      <c r="K83" s="134"/>
      <c r="L83" s="134"/>
      <c r="M83" s="134"/>
    </row>
    <row r="84" spans="1:13" x14ac:dyDescent="0.25">
      <c r="A84" s="6"/>
      <c r="B84" s="6" t="s">
        <v>728</v>
      </c>
      <c r="C84" s="135">
        <v>36000</v>
      </c>
      <c r="D84" s="135">
        <v>16700</v>
      </c>
      <c r="E84" s="135">
        <v>12000</v>
      </c>
      <c r="F84" s="141">
        <v>20000</v>
      </c>
      <c r="K84" s="134"/>
      <c r="L84" s="134"/>
      <c r="M84" s="134"/>
    </row>
    <row r="85" spans="1:13" x14ac:dyDescent="0.25">
      <c r="A85" s="22"/>
      <c r="B85" s="22"/>
      <c r="C85" s="22"/>
      <c r="D85" s="22"/>
      <c r="E85" s="22"/>
      <c r="F85" s="29"/>
      <c r="K85" s="116"/>
      <c r="L85" s="116"/>
      <c r="M85" s="116"/>
    </row>
    <row r="86" spans="1:13" ht="15" customHeight="1" x14ac:dyDescent="0.25">
      <c r="A86" s="6"/>
      <c r="B86" s="6" t="s">
        <v>729</v>
      </c>
      <c r="C86" s="136">
        <v>9828</v>
      </c>
      <c r="D86" s="136">
        <v>2410</v>
      </c>
      <c r="E86" s="136">
        <v>6000</v>
      </c>
      <c r="F86" s="140">
        <v>6000</v>
      </c>
      <c r="K86" s="116"/>
      <c r="L86" s="116"/>
      <c r="M86" s="116"/>
    </row>
    <row r="87" spans="1:13" ht="15" customHeight="1" x14ac:dyDescent="0.25">
      <c r="A87" s="6"/>
      <c r="B87" s="6" t="s">
        <v>730</v>
      </c>
      <c r="C87" s="6" t="s">
        <v>721</v>
      </c>
      <c r="D87" s="6" t="s">
        <v>721</v>
      </c>
      <c r="E87" s="6" t="s">
        <v>722</v>
      </c>
      <c r="F87" s="26" t="s">
        <v>722</v>
      </c>
      <c r="K87" s="134"/>
      <c r="L87" s="134"/>
      <c r="M87" s="134"/>
    </row>
    <row r="88" spans="1:13" ht="15" customHeight="1" x14ac:dyDescent="0.25">
      <c r="A88" s="6"/>
      <c r="B88" s="6" t="s">
        <v>731</v>
      </c>
      <c r="C88" s="6" t="s">
        <v>721</v>
      </c>
      <c r="D88" s="6" t="s">
        <v>721</v>
      </c>
      <c r="E88" s="23"/>
      <c r="F88" s="26" t="s">
        <v>722</v>
      </c>
      <c r="K88" s="134"/>
      <c r="L88" s="134"/>
      <c r="M88" s="134"/>
    </row>
    <row r="89" spans="1:13" ht="15" customHeight="1" x14ac:dyDescent="0.25">
      <c r="A89" s="6"/>
      <c r="B89" s="6" t="s">
        <v>732</v>
      </c>
      <c r="C89" s="23"/>
      <c r="D89" s="6" t="s">
        <v>722</v>
      </c>
      <c r="E89" s="23"/>
      <c r="F89" s="26" t="s">
        <v>721</v>
      </c>
      <c r="K89" s="116"/>
      <c r="L89" s="116"/>
      <c r="M89" s="116"/>
    </row>
    <row r="90" spans="1:13" x14ac:dyDescent="0.25">
      <c r="A90" s="6"/>
      <c r="B90" s="6" t="s">
        <v>733</v>
      </c>
      <c r="C90" s="6" t="s">
        <v>721</v>
      </c>
      <c r="D90" s="6" t="s">
        <v>722</v>
      </c>
      <c r="E90" s="23"/>
      <c r="F90" s="26" t="s">
        <v>721</v>
      </c>
      <c r="K90" s="116"/>
      <c r="L90" s="116"/>
      <c r="M90" s="116"/>
    </row>
    <row r="91" spans="1:13" ht="15" customHeight="1" x14ac:dyDescent="0.25">
      <c r="A91" s="6"/>
      <c r="B91" s="6" t="s">
        <v>734</v>
      </c>
      <c r="C91" s="136">
        <v>9828</v>
      </c>
      <c r="D91" s="136">
        <v>2410</v>
      </c>
      <c r="E91" s="136">
        <v>6000</v>
      </c>
      <c r="F91" s="140">
        <v>6000</v>
      </c>
      <c r="K91" s="116"/>
      <c r="L91" s="116"/>
      <c r="M91" s="116"/>
    </row>
    <row r="92" spans="1:13" ht="15" customHeight="1" x14ac:dyDescent="0.25">
      <c r="A92" s="22"/>
      <c r="B92" s="22"/>
      <c r="C92" s="22"/>
      <c r="D92" s="22"/>
      <c r="E92" s="22"/>
      <c r="F92" s="29"/>
      <c r="K92" s="134"/>
      <c r="L92" s="134"/>
      <c r="M92" s="134"/>
    </row>
    <row r="93" spans="1:13" ht="15" customHeight="1" x14ac:dyDescent="0.25">
      <c r="A93" s="6"/>
      <c r="B93" s="6" t="s">
        <v>735</v>
      </c>
      <c r="C93" s="6" t="s">
        <v>721</v>
      </c>
      <c r="D93" s="6" t="s">
        <v>722</v>
      </c>
      <c r="E93" s="6" t="s">
        <v>722</v>
      </c>
      <c r="F93" s="29"/>
      <c r="K93" s="134"/>
      <c r="L93" s="134"/>
      <c r="M93" s="134"/>
    </row>
    <row r="94" spans="1:13" ht="15" customHeight="1" x14ac:dyDescent="0.25">
      <c r="A94" s="23"/>
      <c r="B94" s="23"/>
      <c r="C94" s="23"/>
      <c r="D94" s="23"/>
      <c r="E94" s="6" t="s">
        <v>721</v>
      </c>
      <c r="F94" s="31"/>
      <c r="K94" s="116"/>
      <c r="L94" s="116"/>
      <c r="M94" s="116"/>
    </row>
    <row r="95" spans="1:13" ht="15" customHeight="1" x14ac:dyDescent="0.25">
      <c r="A95" s="6"/>
      <c r="B95" s="6" t="s">
        <v>736</v>
      </c>
      <c r="C95" s="6" t="s">
        <v>722</v>
      </c>
      <c r="D95" s="6" t="s">
        <v>722</v>
      </c>
      <c r="E95" s="6" t="s">
        <v>722</v>
      </c>
      <c r="F95" s="140">
        <v>14000</v>
      </c>
      <c r="K95" s="134"/>
      <c r="L95" s="134"/>
      <c r="M95" s="134"/>
    </row>
    <row r="96" spans="1:13" x14ac:dyDescent="0.25">
      <c r="A96" s="6"/>
      <c r="B96" s="6" t="s">
        <v>737</v>
      </c>
      <c r="C96" s="6" t="s">
        <v>722</v>
      </c>
      <c r="D96" s="6" t="s">
        <v>721</v>
      </c>
      <c r="E96" s="6" t="s">
        <v>722</v>
      </c>
      <c r="F96" s="26" t="s">
        <v>721</v>
      </c>
      <c r="K96" s="116"/>
      <c r="L96" s="116"/>
      <c r="M96" s="116"/>
    </row>
    <row r="97" spans="1:13" x14ac:dyDescent="0.25">
      <c r="A97" s="6"/>
      <c r="B97" s="6" t="s">
        <v>738</v>
      </c>
      <c r="C97" s="6" t="s">
        <v>722</v>
      </c>
      <c r="D97" s="6" t="s">
        <v>739</v>
      </c>
      <c r="E97" s="6" t="s">
        <v>721</v>
      </c>
      <c r="F97" s="140">
        <v>14000</v>
      </c>
      <c r="K97" s="116"/>
      <c r="L97" s="116"/>
      <c r="M97" s="116"/>
    </row>
    <row r="98" spans="1:13" ht="15" customHeight="1" x14ac:dyDescent="0.25">
      <c r="A98" s="22"/>
      <c r="B98" s="22"/>
      <c r="C98" s="22"/>
      <c r="D98" s="22"/>
      <c r="E98" s="22"/>
      <c r="F98" s="29"/>
      <c r="K98" s="116"/>
      <c r="L98" s="116"/>
      <c r="M98" s="116"/>
    </row>
    <row r="99" spans="1:13" x14ac:dyDescent="0.25">
      <c r="A99" s="6"/>
      <c r="B99" s="6" t="s">
        <v>735</v>
      </c>
      <c r="C99" s="6" t="s">
        <v>722</v>
      </c>
      <c r="D99" s="6" t="s">
        <v>722</v>
      </c>
      <c r="E99" s="6" t="s">
        <v>721</v>
      </c>
      <c r="F99" s="26" t="s">
        <v>721</v>
      </c>
      <c r="K99" s="134"/>
      <c r="L99" s="134"/>
      <c r="M99" s="134"/>
    </row>
    <row r="100" spans="1:13" ht="15" customHeight="1" x14ac:dyDescent="0.25">
      <c r="A100" s="22"/>
      <c r="B100" s="22"/>
      <c r="C100" s="22"/>
      <c r="D100" s="22"/>
      <c r="E100" s="22"/>
      <c r="F100" s="29"/>
      <c r="K100" s="134"/>
      <c r="L100" s="134"/>
      <c r="M100" s="134"/>
    </row>
    <row r="101" spans="1:13" ht="15" customHeight="1" x14ac:dyDescent="0.25">
      <c r="A101" s="6"/>
      <c r="B101" s="6" t="s">
        <v>740</v>
      </c>
      <c r="C101" s="136">
        <v>9828</v>
      </c>
      <c r="D101" s="136">
        <v>2410</v>
      </c>
      <c r="E101" s="136">
        <v>6000</v>
      </c>
      <c r="F101" s="140">
        <v>20000</v>
      </c>
      <c r="K101" s="134"/>
      <c r="L101" s="134"/>
      <c r="M101" s="134"/>
    </row>
    <row r="102" spans="1:13" ht="15" customHeight="1" x14ac:dyDescent="0.25">
      <c r="A102" s="22"/>
      <c r="B102" s="22"/>
      <c r="C102" s="22"/>
      <c r="D102" s="22"/>
      <c r="E102" s="22"/>
      <c r="F102" s="29"/>
      <c r="K102" s="116"/>
      <c r="L102" s="116"/>
      <c r="M102" s="116"/>
    </row>
    <row r="103" spans="1:13" ht="27" x14ac:dyDescent="0.25">
      <c r="A103" s="114"/>
      <c r="B103" s="114" t="s">
        <v>741</v>
      </c>
      <c r="C103" s="23"/>
      <c r="D103" s="23"/>
      <c r="E103" s="23"/>
      <c r="F103" s="31"/>
      <c r="K103" s="116"/>
      <c r="L103" s="116"/>
      <c r="M103" s="116"/>
    </row>
    <row r="104" spans="1:13" ht="15" customHeight="1" x14ac:dyDescent="0.25">
      <c r="A104" s="115"/>
      <c r="B104" s="115"/>
      <c r="C104" s="135">
        <v>26172</v>
      </c>
      <c r="D104" s="136">
        <v>14290</v>
      </c>
      <c r="E104" s="136">
        <v>6000</v>
      </c>
      <c r="F104" s="26" t="s">
        <v>721</v>
      </c>
      <c r="K104" s="116"/>
      <c r="L104" s="116"/>
      <c r="M104" s="116"/>
    </row>
    <row r="105" spans="1:13" x14ac:dyDescent="0.25">
      <c r="C105" s="134"/>
      <c r="D105" s="134"/>
      <c r="E105" s="134"/>
      <c r="F105" s="31"/>
      <c r="K105" s="116"/>
      <c r="L105" s="116"/>
      <c r="M105" s="116"/>
    </row>
    <row r="106" spans="1:13" ht="15" customHeight="1" x14ac:dyDescent="0.25">
      <c r="C106" s="133">
        <v>685030</v>
      </c>
      <c r="D106" s="133">
        <v>711202</v>
      </c>
      <c r="E106" s="133">
        <v>711202</v>
      </c>
      <c r="F106" s="142">
        <v>725492</v>
      </c>
      <c r="K106" s="116"/>
      <c r="L106" s="116"/>
      <c r="M106" s="116"/>
    </row>
    <row r="107" spans="1:13" x14ac:dyDescent="0.25">
      <c r="C107" s="132"/>
      <c r="D107" s="132"/>
      <c r="E107" s="132"/>
      <c r="F107" s="142"/>
      <c r="K107" s="116"/>
      <c r="L107" s="116"/>
      <c r="M107" s="116"/>
    </row>
    <row r="108" spans="1:13" ht="15" customHeight="1" x14ac:dyDescent="0.25">
      <c r="C108" s="129"/>
      <c r="D108" s="129"/>
      <c r="E108" s="129"/>
      <c r="F108" s="142"/>
      <c r="K108" s="116"/>
      <c r="L108" s="116"/>
      <c r="M108" s="116"/>
    </row>
    <row r="109" spans="1:13" x14ac:dyDescent="0.25">
      <c r="C109" s="131">
        <v>711202</v>
      </c>
      <c r="D109" s="131">
        <v>725492</v>
      </c>
      <c r="E109" s="131">
        <v>711202</v>
      </c>
      <c r="F109" s="143">
        <v>725492</v>
      </c>
      <c r="K109" s="116"/>
      <c r="L109" s="116"/>
      <c r="M109" s="116"/>
    </row>
    <row r="110" spans="1:13" x14ac:dyDescent="0.25">
      <c r="C110" s="130"/>
      <c r="D110" s="130"/>
      <c r="E110" s="130"/>
      <c r="F110" s="143"/>
      <c r="K110" s="134"/>
      <c r="L110" s="134"/>
      <c r="M110" s="134"/>
    </row>
    <row r="111" spans="1:13" x14ac:dyDescent="0.25">
      <c r="K111" s="116"/>
      <c r="L111" s="116"/>
      <c r="M111" s="116"/>
    </row>
    <row r="112" spans="1:13" x14ac:dyDescent="0.25">
      <c r="K112" s="134"/>
      <c r="L112" s="134"/>
      <c r="M112" s="134"/>
    </row>
    <row r="113" spans="11:13" x14ac:dyDescent="0.25">
      <c r="K113" s="116"/>
      <c r="L113" s="116"/>
      <c r="M113" s="116"/>
    </row>
    <row r="114" spans="11:13" x14ac:dyDescent="0.25">
      <c r="K114" s="116"/>
      <c r="L114" s="116"/>
      <c r="M114" s="116"/>
    </row>
    <row r="115" spans="11:13" x14ac:dyDescent="0.25">
      <c r="K115" s="134"/>
      <c r="L115" s="134"/>
      <c r="M115" s="134"/>
    </row>
  </sheetData>
  <mergeCells count="13">
    <mergeCell ref="A4:B4"/>
    <mergeCell ref="E60:E63"/>
    <mergeCell ref="F60:F63"/>
    <mergeCell ref="A22:B25"/>
    <mergeCell ref="C22:C25"/>
    <mergeCell ref="D22:D25"/>
    <mergeCell ref="E22:E25"/>
    <mergeCell ref="F22:F25"/>
    <mergeCell ref="A77:B77"/>
    <mergeCell ref="A42:B42"/>
    <mergeCell ref="A60:B63"/>
    <mergeCell ref="C60:C63"/>
    <mergeCell ref="D60:D6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723C-1897-49F4-9711-96271079CFA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280C6-C5D5-4F61-89B7-177C917A92A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B849-2EED-4BD2-8086-D28E38F737E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32FDA-B6FB-45DB-B7BC-625E5938BDA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6</vt:i4>
      </vt:variant>
    </vt:vector>
  </HeadingPairs>
  <TitlesOfParts>
    <vt:vector size="23" baseType="lpstr">
      <vt:lpstr>Admin</vt:lpstr>
      <vt:lpstr>Rec-Pool </vt:lpstr>
      <vt:lpstr>Parks and Rec</vt:lpstr>
      <vt:lpstr>Roads </vt:lpstr>
      <vt:lpstr>Water </vt:lpstr>
      <vt:lpstr>Sewer1</vt:lpstr>
      <vt:lpstr>Pro Shop</vt:lpstr>
      <vt:lpstr>Golf Maintence </vt:lpstr>
      <vt:lpstr>Conservation Trust </vt:lpstr>
      <vt:lpstr>Property fund</vt:lpstr>
      <vt:lpstr>sewer</vt:lpstr>
      <vt:lpstr>Water</vt:lpstr>
      <vt:lpstr>Assets </vt:lpstr>
      <vt:lpstr>Sheet2</vt:lpstr>
      <vt:lpstr>Sheet3</vt:lpstr>
      <vt:lpstr>Sheet1</vt:lpstr>
      <vt:lpstr>Sheet4</vt:lpstr>
      <vt:lpstr>'Property fund'!Print_Area</vt:lpstr>
      <vt:lpstr>'Rec-Pool '!Print_Area</vt:lpstr>
      <vt:lpstr>Sewer1!Print_Area</vt:lpstr>
      <vt:lpstr>Admin!x__Hlk115700194</vt:lpstr>
      <vt:lpstr>Admin!x__Hlk116463768</vt:lpstr>
      <vt:lpstr>Admin!x__Hlk82517116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Cristy Adams</dc:creator>
  <cp:lastModifiedBy>colocitymanager</cp:lastModifiedBy>
  <cp:lastPrinted>2026-11-03T21:32:07Z</cp:lastPrinted>
  <dcterms:created xsi:type="dcterms:W3CDTF">2024-10-18T13:59:26Z</dcterms:created>
  <dcterms:modified xsi:type="dcterms:W3CDTF">2026-11-03T21:32:56Z</dcterms:modified>
</cp:coreProperties>
</file>